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2\JN SJN, MOL 2022\JPE SIR 135-22 GD PO 2 sklopa\"/>
    </mc:Choice>
  </mc:AlternateContent>
  <bookViews>
    <workbookView xWindow="-15" yWindow="-15" windowWidth="14400" windowHeight="14805" tabRatio="956"/>
  </bookViews>
  <sheets>
    <sheet name="Skupna rekapitulacija" sheetId="60" r:id="rId1"/>
    <sheet name="Rekapitulacija_GD" sheetId="42" r:id="rId2"/>
    <sheet name="N-10700_GD" sheetId="1" r:id="rId3"/>
    <sheet name="N-10701_GD" sheetId="51" r:id="rId4"/>
    <sheet name="N-10702_GD" sheetId="52" r:id="rId5"/>
    <sheet name="N-10703_GD" sheetId="53" r:id="rId6"/>
    <sheet name="N-10704_GD" sheetId="54" r:id="rId7"/>
    <sheet name="N-10705_GD" sheetId="55" r:id="rId8"/>
    <sheet name="PRIKL. SON_PE 32_GD" sheetId="45" r:id="rId9"/>
    <sheet name="SP 10706_GD" sheetId="43" r:id="rId10"/>
    <sheet name="PRIKLJUČKI TIP 1 PE 32_GD" sheetId="44" r:id="rId11"/>
    <sheet name="PRIKLJUČKI TIP 1 PE 32 KPL" sheetId="49" r:id="rId12"/>
    <sheet name="Rekapitulacija_GD (2)" sheetId="56" r:id="rId13"/>
    <sheet name="N-28014_GD" sheetId="57" r:id="rId14"/>
    <sheet name="PRIKL. SON_PE 32_GD (2)" sheetId="58" r:id="rId15"/>
    <sheet name="PRIKL. SON_PE 63_GD" sheetId="59" r:id="rId16"/>
  </sheets>
  <externalReferences>
    <externalReference r:id="rId17"/>
    <externalReference r:id="rId18"/>
    <externalReference r:id="rId19"/>
  </externalReferences>
  <definedNames>
    <definedName name="_A65636">#REF!</definedName>
    <definedName name="_C99392">#REF!</definedName>
    <definedName name="_xlnm._FilterDatabase" localSheetId="2" hidden="1">'N-10700_GD'!$A$6:$F$6</definedName>
    <definedName name="_xlnm._FilterDatabase" localSheetId="3" hidden="1">'N-10701_GD'!$A$6:$F$6</definedName>
    <definedName name="_xlnm._FilterDatabase" localSheetId="4" hidden="1">'N-10702_GD'!$A$6:$F$6</definedName>
    <definedName name="_xlnm._FilterDatabase" localSheetId="5" hidden="1">'N-10703_GD'!$A$6:$F$6</definedName>
    <definedName name="_xlnm._FilterDatabase" localSheetId="6" hidden="1">'N-10704_GD'!$A$6:$F$6</definedName>
    <definedName name="_xlnm._FilterDatabase" localSheetId="7" hidden="1">'N-10705_GD'!$A$6:$F$6</definedName>
    <definedName name="_xlnm._FilterDatabase" localSheetId="13" hidden="1">'N-28014_GD'!$A$6:$F$6</definedName>
    <definedName name="_xlnm._FilterDatabase" localSheetId="8" hidden="1">'PRIKL. SON_PE 32_GD'!#REF!</definedName>
    <definedName name="_xlnm._FilterDatabase" localSheetId="14" hidden="1">'PRIKL. SON_PE 32_GD (2)'!#REF!</definedName>
    <definedName name="_xlnm._FilterDatabase" localSheetId="15" hidden="1">'PRIKL. SON_PE 63_GD'!#REF!</definedName>
    <definedName name="_xlnm._FilterDatabase" localSheetId="11" hidden="1">'PRIKLJUČKI TIP 1 PE 32 KPL'!#REF!</definedName>
    <definedName name="_xlnm._FilterDatabase" localSheetId="10" hidden="1">'PRIKLJUČKI TIP 1 PE 32_GD'!#REF!</definedName>
    <definedName name="_xlnm._FilterDatabase" localSheetId="9" hidden="1">'SP 10706_GD'!#REF!</definedName>
    <definedName name="DobMont">[1]OSNOVA!$B$16</definedName>
    <definedName name="FaktStro">[2]osnova!$B$14</definedName>
    <definedName name="investicija" localSheetId="3">#REF!</definedName>
    <definedName name="investicija" localSheetId="4">#REF!</definedName>
    <definedName name="investicija" localSheetId="5">#REF!</definedName>
    <definedName name="investicija" localSheetId="6">#REF!</definedName>
    <definedName name="investicija" localSheetId="7">#REF!</definedName>
    <definedName name="investicija" localSheetId="8">#REF!</definedName>
    <definedName name="investicija" localSheetId="14">#REF!</definedName>
    <definedName name="investicija" localSheetId="15">#REF!</definedName>
    <definedName name="investicija" localSheetId="11">#REF!</definedName>
    <definedName name="investicija" localSheetId="10">#REF!</definedName>
    <definedName name="investicija" localSheetId="1">Rekapitulacija_GD!#REF!</definedName>
    <definedName name="investicija" localSheetId="12">'Rekapitulacija_GD (2)'!#REF!</definedName>
    <definedName name="investicija" localSheetId="0">#REF!</definedName>
    <definedName name="investicija" localSheetId="9">#REF!</definedName>
    <definedName name="investicija">#REF!</definedName>
    <definedName name="investicija_1">#REF!</definedName>
    <definedName name="JEKLO_SD" localSheetId="0">#REF!</definedName>
    <definedName name="JEKLO_SD">#REF!</definedName>
    <definedName name="_xlnm.Print_Area" localSheetId="2">'N-10700_GD'!$A$1:$F$196</definedName>
    <definedName name="_xlnm.Print_Area" localSheetId="3">'N-10701_GD'!$A$1:$F$149</definedName>
    <definedName name="_xlnm.Print_Area" localSheetId="4">'N-10702_GD'!$A$1:$F$108</definedName>
    <definedName name="_xlnm.Print_Area" localSheetId="5">'N-10703_GD'!$A$1:$F$129</definedName>
    <definedName name="_xlnm.Print_Area" localSheetId="6">'N-10704_GD'!$A$1:$F$88</definedName>
    <definedName name="_xlnm.Print_Area" localSheetId="7">'N-10705_GD'!$A$1:$F$88</definedName>
    <definedName name="_xlnm.Print_Area" localSheetId="13">'N-28014_GD'!$A$1:$F$180</definedName>
    <definedName name="_xlnm.Print_Area" localSheetId="8">'PRIKL. SON_PE 32_GD'!$A$1:$F$193</definedName>
    <definedName name="_xlnm.Print_Area" localSheetId="14">'PRIKL. SON_PE 32_GD (2)'!$A$1:$F$69</definedName>
    <definedName name="_xlnm.Print_Area" localSheetId="15">'PRIKL. SON_PE 63_GD'!$A$1:$F$53</definedName>
    <definedName name="_xlnm.Print_Area" localSheetId="11">'PRIKLJUČKI TIP 1 PE 32 KPL'!$A$1:$F$71</definedName>
    <definedName name="_xlnm.Print_Area" localSheetId="10">'PRIKLJUČKI TIP 1 PE 32_GD'!$A$1:$F$21</definedName>
    <definedName name="_xlnm.Print_Area" localSheetId="1">Rekapitulacija_GD!$A$1:$G$59</definedName>
    <definedName name="_xlnm.Print_Area" localSheetId="12">'Rekapitulacija_GD (2)'!$A$1:$G$36</definedName>
    <definedName name="_xlnm.Print_Area" localSheetId="0">'Skupna rekapitulacija'!$A$1:$F$11</definedName>
    <definedName name="_xlnm.Print_Area" localSheetId="9">'SP 10706_GD'!$A$1:$F$81</definedName>
    <definedName name="REK_gr_dela">'[3]8. 110 kV DV'!$F$111</definedName>
    <definedName name="REK_jekl_dela">'[3]8. 110 kV DV'!$F$127</definedName>
    <definedName name="REK_jekl_mont">'[3]8. 110 kV DV'!$F$151</definedName>
    <definedName name="_xlnm.Print_Titles" localSheetId="2">'N-10700_GD'!$5:$5</definedName>
    <definedName name="_xlnm.Print_Titles" localSheetId="3">'N-10701_GD'!$5:$5</definedName>
    <definedName name="_xlnm.Print_Titles" localSheetId="4">'N-10702_GD'!$5:$5</definedName>
    <definedName name="_xlnm.Print_Titles" localSheetId="5">'N-10703_GD'!$5:$5</definedName>
    <definedName name="_xlnm.Print_Titles" localSheetId="6">'N-10704_GD'!$5:$5</definedName>
    <definedName name="_xlnm.Print_Titles" localSheetId="7">'N-10705_GD'!$5:$5</definedName>
    <definedName name="_xlnm.Print_Titles" localSheetId="13">'N-28014_GD'!$5:$5</definedName>
    <definedName name="_xlnm.Print_Titles" localSheetId="8">'PRIKL. SON_PE 32_GD'!$5:$5</definedName>
    <definedName name="_xlnm.Print_Titles" localSheetId="14">'PRIKL. SON_PE 32_GD (2)'!$5:$5</definedName>
    <definedName name="_xlnm.Print_Titles" localSheetId="15">'PRIKL. SON_PE 63_GD'!$5:$5</definedName>
    <definedName name="_xlnm.Print_Titles" localSheetId="11">'PRIKLJUČKI TIP 1 PE 32 KPL'!$5:$5</definedName>
    <definedName name="_xlnm.Print_Titles" localSheetId="10">'PRIKLJUČKI TIP 1 PE 32_GD'!$5:$5</definedName>
    <definedName name="_xlnm.Print_Titles" localSheetId="9">'SP 10706_GD'!$5:$5</definedName>
  </definedNames>
  <calcPr calcId="162913"/>
</workbook>
</file>

<file path=xl/calcChain.xml><?xml version="1.0" encoding="utf-8"?>
<calcChain xmlns="http://schemas.openxmlformats.org/spreadsheetml/2006/main">
  <c r="F51" i="59" l="1"/>
  <c r="F46" i="59"/>
  <c r="F41" i="59"/>
  <c r="F36" i="59"/>
  <c r="F35" i="59"/>
  <c r="F30" i="59"/>
  <c r="F25" i="59"/>
  <c r="F20" i="59"/>
  <c r="A18" i="59"/>
  <c r="F15" i="59"/>
  <c r="A13" i="59"/>
  <c r="F10" i="59"/>
  <c r="F66" i="58"/>
  <c r="F61" i="58"/>
  <c r="F56" i="58"/>
  <c r="F51" i="58"/>
  <c r="F50" i="58"/>
  <c r="F45" i="58"/>
  <c r="F40" i="58"/>
  <c r="F35" i="58"/>
  <c r="F30" i="58"/>
  <c r="F25" i="58"/>
  <c r="F20" i="58"/>
  <c r="F15" i="58"/>
  <c r="A13" i="58"/>
  <c r="F10" i="58"/>
  <c r="F164" i="57"/>
  <c r="F159" i="57"/>
  <c r="F154" i="57"/>
  <c r="F149" i="57"/>
  <c r="F144" i="57"/>
  <c r="F139" i="57"/>
  <c r="F134" i="57"/>
  <c r="F129" i="57"/>
  <c r="F124" i="57"/>
  <c r="F119" i="57"/>
  <c r="F114" i="57"/>
  <c r="F113" i="57"/>
  <c r="F108" i="57"/>
  <c r="F107" i="57"/>
  <c r="F102" i="57"/>
  <c r="F97" i="57"/>
  <c r="F92" i="57"/>
  <c r="F87" i="57"/>
  <c r="F82" i="57"/>
  <c r="F77" i="57"/>
  <c r="F76" i="57"/>
  <c r="F70" i="57"/>
  <c r="F69" i="57"/>
  <c r="F64" i="57"/>
  <c r="F59" i="57"/>
  <c r="F54" i="57"/>
  <c r="F49" i="57"/>
  <c r="F44" i="57"/>
  <c r="F39" i="57"/>
  <c r="F34" i="57"/>
  <c r="F29" i="57"/>
  <c r="F24" i="57"/>
  <c r="F19" i="57"/>
  <c r="F14" i="57"/>
  <c r="F9" i="57"/>
  <c r="A7" i="57"/>
  <c r="F174" i="57" l="1"/>
  <c r="F68" i="58"/>
  <c r="G27" i="56" s="1"/>
  <c r="F53" i="59"/>
  <c r="G31" i="56" s="1"/>
  <c r="G33" i="56" s="1"/>
  <c r="G26" i="56"/>
  <c r="F169" i="57"/>
  <c r="F178" i="57"/>
  <c r="A23" i="59"/>
  <c r="A12" i="57"/>
  <c r="A28" i="59"/>
  <c r="A17" i="57"/>
  <c r="A22" i="57" s="1"/>
  <c r="A18" i="58"/>
  <c r="G29" i="56" l="1"/>
  <c r="G35" i="56" s="1"/>
  <c r="G8" i="56" s="1"/>
  <c r="F180" i="57"/>
  <c r="G18" i="56" s="1"/>
  <c r="G20" i="56" s="1"/>
  <c r="G7" i="56" s="1"/>
  <c r="A23" i="58"/>
  <c r="A27" i="57"/>
  <c r="A33" i="59"/>
  <c r="G10" i="56" l="1"/>
  <c r="F5" i="60" s="1"/>
  <c r="A39" i="59"/>
  <c r="A49" i="59" s="1"/>
  <c r="A32" i="57"/>
  <c r="A44" i="59"/>
  <c r="A28" i="58"/>
  <c r="A37" i="57"/>
  <c r="A42" i="57" s="1"/>
  <c r="A47" i="57" l="1"/>
  <c r="A52" i="57" s="1"/>
  <c r="A38" i="58"/>
  <c r="A43" i="58"/>
  <c r="A54" i="58" s="1"/>
  <c r="A48" i="58"/>
  <c r="A33" i="58"/>
  <c r="A57" i="57" l="1"/>
  <c r="A59" i="58"/>
  <c r="A64" i="58" s="1"/>
  <c r="A62" i="57" l="1"/>
  <c r="A67" i="57" l="1"/>
  <c r="A73" i="57" l="1"/>
  <c r="A80" i="57" s="1"/>
  <c r="A85" i="57" s="1"/>
  <c r="A90" i="57" s="1"/>
  <c r="A95" i="57" s="1"/>
  <c r="A100" i="57" s="1"/>
  <c r="A105" i="57" s="1"/>
  <c r="A111" i="57" s="1"/>
  <c r="A117" i="57" s="1"/>
  <c r="A122" i="57" s="1"/>
  <c r="A127" i="57" s="1"/>
  <c r="A132" i="57" s="1"/>
  <c r="A137" i="57" s="1"/>
  <c r="A142" i="57" s="1"/>
  <c r="A147" i="57" s="1"/>
  <c r="A152" i="57" s="1"/>
  <c r="A157" i="57" s="1"/>
  <c r="A162" i="57" s="1"/>
  <c r="A167" i="57" s="1"/>
  <c r="A172" i="57" s="1"/>
  <c r="A177" i="57" s="1"/>
  <c r="F170" i="1" l="1"/>
  <c r="F169" i="1"/>
  <c r="F168" i="1"/>
  <c r="F167" i="1"/>
  <c r="F165" i="1"/>
  <c r="F65" i="43" l="1"/>
  <c r="F60" i="43"/>
  <c r="F55" i="43"/>
  <c r="F50" i="43"/>
  <c r="F45" i="43"/>
  <c r="F40" i="43"/>
  <c r="F35" i="43"/>
  <c r="F30" i="43"/>
  <c r="F19" i="43"/>
  <c r="F25" i="43" l="1"/>
  <c r="F24" i="43"/>
  <c r="F72" i="55"/>
  <c r="F67" i="55"/>
  <c r="F62" i="55"/>
  <c r="F57" i="55"/>
  <c r="F52" i="55"/>
  <c r="F47" i="55"/>
  <c r="F42" i="55"/>
  <c r="F37" i="55"/>
  <c r="F32" i="55"/>
  <c r="F31" i="55"/>
  <c r="F26" i="55"/>
  <c r="F21" i="55"/>
  <c r="F20" i="55"/>
  <c r="F14" i="55"/>
  <c r="F9" i="55"/>
  <c r="A7" i="55"/>
  <c r="A12" i="55" s="1"/>
  <c r="F72" i="54"/>
  <c r="F67" i="54"/>
  <c r="F62" i="54"/>
  <c r="F57" i="54"/>
  <c r="F52" i="54"/>
  <c r="F47" i="54"/>
  <c r="F42" i="54"/>
  <c r="F37" i="54"/>
  <c r="F32" i="54"/>
  <c r="F31" i="54"/>
  <c r="F26" i="54"/>
  <c r="F21" i="54"/>
  <c r="F20" i="54"/>
  <c r="F14" i="54"/>
  <c r="F9" i="54"/>
  <c r="A7" i="54"/>
  <c r="F113" i="53"/>
  <c r="F108" i="53"/>
  <c r="F103" i="53"/>
  <c r="F98" i="53"/>
  <c r="F93" i="53"/>
  <c r="F88" i="53"/>
  <c r="F83" i="53"/>
  <c r="F78" i="53"/>
  <c r="F73" i="53"/>
  <c r="F68" i="53"/>
  <c r="F63" i="53"/>
  <c r="F62" i="53"/>
  <c r="F57" i="53"/>
  <c r="F52" i="53"/>
  <c r="F47" i="53"/>
  <c r="F42" i="53"/>
  <c r="F41" i="53"/>
  <c r="F35" i="53"/>
  <c r="F30" i="53"/>
  <c r="F25" i="53"/>
  <c r="F19" i="53"/>
  <c r="F14" i="53"/>
  <c r="F9" i="53"/>
  <c r="A7" i="53"/>
  <c r="F92" i="52"/>
  <c r="F91" i="52"/>
  <c r="F90" i="52"/>
  <c r="F89" i="52"/>
  <c r="F87" i="52"/>
  <c r="F82" i="52"/>
  <c r="F77" i="52"/>
  <c r="F72" i="52"/>
  <c r="F67" i="52"/>
  <c r="F62" i="52"/>
  <c r="F57" i="52"/>
  <c r="F52" i="52"/>
  <c r="F47" i="52"/>
  <c r="F42" i="52"/>
  <c r="F41" i="52"/>
  <c r="F36" i="52"/>
  <c r="F31" i="52"/>
  <c r="F26" i="52"/>
  <c r="F25" i="52"/>
  <c r="F19" i="52"/>
  <c r="F14" i="52"/>
  <c r="F9" i="52"/>
  <c r="A7" i="52"/>
  <c r="F133" i="51"/>
  <c r="F128" i="51"/>
  <c r="F123" i="51"/>
  <c r="F122" i="51"/>
  <c r="F121" i="51"/>
  <c r="F120" i="51"/>
  <c r="F118" i="51"/>
  <c r="F113" i="51"/>
  <c r="F108" i="51"/>
  <c r="F103" i="51"/>
  <c r="F98" i="51"/>
  <c r="F93" i="51"/>
  <c r="F88" i="51"/>
  <c r="F83" i="51"/>
  <c r="F78" i="51"/>
  <c r="F73" i="51"/>
  <c r="F72" i="51"/>
  <c r="F67" i="51"/>
  <c r="F62" i="51"/>
  <c r="F57" i="51"/>
  <c r="F52" i="51"/>
  <c r="F51" i="51"/>
  <c r="F45" i="51"/>
  <c r="F40" i="51"/>
  <c r="F35" i="51"/>
  <c r="F29" i="51"/>
  <c r="F24" i="51"/>
  <c r="F19" i="51"/>
  <c r="F14" i="51"/>
  <c r="F9" i="51"/>
  <c r="A7" i="51"/>
  <c r="A12" i="51" s="1"/>
  <c r="F143" i="51" l="1"/>
  <c r="F82" i="55"/>
  <c r="F77" i="55"/>
  <c r="F86" i="55"/>
  <c r="A17" i="55"/>
  <c r="A24" i="55" s="1"/>
  <c r="F86" i="54"/>
  <c r="F82" i="54"/>
  <c r="F77" i="54"/>
  <c r="F123" i="53"/>
  <c r="F118" i="53"/>
  <c r="F127" i="53"/>
  <c r="F102" i="52"/>
  <c r="F97" i="52"/>
  <c r="F106" i="52"/>
  <c r="A12" i="52"/>
  <c r="A17" i="51"/>
  <c r="F138" i="51"/>
  <c r="F147" i="51"/>
  <c r="F88" i="55" l="1"/>
  <c r="G29" i="42" s="1"/>
  <c r="A35" i="55"/>
  <c r="A29" i="55"/>
  <c r="F88" i="54"/>
  <c r="G28" i="42" s="1"/>
  <c r="F129" i="53"/>
  <c r="G27" i="42" s="1"/>
  <c r="F108" i="52"/>
  <c r="G26" i="42" s="1"/>
  <c r="F149" i="51"/>
  <c r="G25" i="42" s="1"/>
  <c r="A22" i="51"/>
  <c r="A40" i="55" l="1"/>
  <c r="A12" i="54"/>
  <c r="A17" i="54" s="1"/>
  <c r="A12" i="53"/>
  <c r="A27" i="51"/>
  <c r="A45" i="55" l="1"/>
  <c r="A24" i="54"/>
  <c r="A29" i="54" s="1"/>
  <c r="A17" i="53"/>
  <c r="A22" i="53"/>
  <c r="A32" i="51"/>
  <c r="A38" i="51" s="1"/>
  <c r="A50" i="55" l="1"/>
  <c r="A55" i="55"/>
  <c r="A60" i="55" s="1"/>
  <c r="A65" i="55" s="1"/>
  <c r="A35" i="54"/>
  <c r="A40" i="54"/>
  <c r="A45" i="54" s="1"/>
  <c r="A28" i="53"/>
  <c r="A33" i="53"/>
  <c r="A70" i="55" l="1"/>
  <c r="A75" i="55" s="1"/>
  <c r="A80" i="55" s="1"/>
  <c r="A85" i="55" s="1"/>
  <c r="A50" i="54"/>
  <c r="A55" i="54" s="1"/>
  <c r="A60" i="54" s="1"/>
  <c r="A65" i="54" s="1"/>
  <c r="A70" i="54" s="1"/>
  <c r="A75" i="54" s="1"/>
  <c r="A80" i="54" s="1"/>
  <c r="A85" i="54" s="1"/>
  <c r="A38" i="53"/>
  <c r="A45" i="53" l="1"/>
  <c r="A50" i="53" s="1"/>
  <c r="A55" i="53" s="1"/>
  <c r="A60" i="53" s="1"/>
  <c r="A66" i="53" s="1"/>
  <c r="A17" i="52"/>
  <c r="A22" i="52" s="1"/>
  <c r="A29" i="52" s="1"/>
  <c r="A34" i="52" s="1"/>
  <c r="A39" i="52" s="1"/>
  <c r="A45" i="52" s="1"/>
  <c r="A50" i="52" s="1"/>
  <c r="A55" i="52" s="1"/>
  <c r="A60" i="52" s="1"/>
  <c r="A65" i="52" s="1"/>
  <c r="A70" i="52" s="1"/>
  <c r="A75" i="52" s="1"/>
  <c r="A80" i="52" s="1"/>
  <c r="A85" i="52" s="1"/>
  <c r="A95" i="52" s="1"/>
  <c r="A100" i="52" s="1"/>
  <c r="A105" i="52" s="1"/>
  <c r="A43" i="51"/>
  <c r="F65" i="49"/>
  <c r="F60" i="49"/>
  <c r="F55" i="49"/>
  <c r="F50" i="49"/>
  <c r="F49" i="49"/>
  <c r="F44" i="49"/>
  <c r="F39" i="49"/>
  <c r="F34" i="49"/>
  <c r="F29" i="49"/>
  <c r="F24" i="49"/>
  <c r="F19" i="49"/>
  <c r="F14" i="49"/>
  <c r="A12" i="49"/>
  <c r="A17" i="49" s="1"/>
  <c r="F9" i="49"/>
  <c r="A71" i="53" l="1"/>
  <c r="A76" i="53" s="1"/>
  <c r="A81" i="53" s="1"/>
  <c r="A86" i="53" s="1"/>
  <c r="A91" i="53" s="1"/>
  <c r="A96" i="53" s="1"/>
  <c r="A101" i="53" s="1"/>
  <c r="A106" i="53" s="1"/>
  <c r="A111" i="53" s="1"/>
  <c r="A116" i="53" s="1"/>
  <c r="A121" i="53" s="1"/>
  <c r="A126" i="53" s="1"/>
  <c r="A48" i="51"/>
  <c r="A55" i="51" s="1"/>
  <c r="A60" i="51" s="1"/>
  <c r="A65" i="51" s="1"/>
  <c r="A70" i="51" s="1"/>
  <c r="A76" i="51" s="1"/>
  <c r="A81" i="51" s="1"/>
  <c r="A86" i="51" s="1"/>
  <c r="A91" i="51" s="1"/>
  <c r="A96" i="51" s="1"/>
  <c r="A101" i="51" s="1"/>
  <c r="A106" i="51" s="1"/>
  <c r="A111" i="51" s="1"/>
  <c r="A116" i="51" s="1"/>
  <c r="A126" i="51" s="1"/>
  <c r="A131" i="51" s="1"/>
  <c r="A136" i="51" s="1"/>
  <c r="A141" i="51" s="1"/>
  <c r="A146" i="51" s="1"/>
  <c r="F67" i="49"/>
  <c r="G57" i="42" s="1"/>
  <c r="A22" i="49"/>
  <c r="F9" i="44" l="1"/>
  <c r="F13" i="44" s="1"/>
  <c r="G56" i="42" s="1"/>
  <c r="G59" i="42" l="1"/>
  <c r="G14" i="42" s="1"/>
  <c r="A27" i="49" l="1"/>
  <c r="A32" i="49" s="1"/>
  <c r="A37" i="49" l="1"/>
  <c r="A42" i="49" s="1"/>
  <c r="A47" i="49" s="1"/>
  <c r="A53" i="49" s="1"/>
  <c r="A58" i="49" s="1"/>
  <c r="A63" i="49" l="1"/>
  <c r="F176" i="45"/>
  <c r="F171" i="45"/>
  <c r="F166" i="45"/>
  <c r="F161" i="45"/>
  <c r="F156" i="45"/>
  <c r="F151" i="45"/>
  <c r="F146" i="45"/>
  <c r="F141" i="45"/>
  <c r="F140" i="45"/>
  <c r="F135" i="45"/>
  <c r="F130" i="45"/>
  <c r="F125" i="45"/>
  <c r="F120" i="45"/>
  <c r="F115" i="45"/>
  <c r="F110" i="45"/>
  <c r="F105" i="45"/>
  <c r="F100" i="45"/>
  <c r="F95" i="45"/>
  <c r="F90" i="45"/>
  <c r="F85" i="45"/>
  <c r="F80" i="45"/>
  <c r="F75" i="45"/>
  <c r="F70" i="45"/>
  <c r="F65" i="45"/>
  <c r="F60" i="45"/>
  <c r="F55" i="45"/>
  <c r="F50" i="45"/>
  <c r="F45" i="45"/>
  <c r="F40" i="45"/>
  <c r="F35" i="45"/>
  <c r="F30" i="45"/>
  <c r="F25" i="45"/>
  <c r="F20" i="45"/>
  <c r="F15" i="45"/>
  <c r="A13" i="45"/>
  <c r="F10" i="45"/>
  <c r="G37" i="42" l="1"/>
  <c r="F181" i="45"/>
  <c r="A18" i="45"/>
  <c r="A23" i="45" s="1"/>
  <c r="A28" i="45" l="1"/>
  <c r="A33" i="45"/>
  <c r="A38" i="45" s="1"/>
  <c r="A43" i="45" l="1"/>
  <c r="A48" i="45" s="1"/>
  <c r="A53" i="45" l="1"/>
  <c r="A58" i="45" l="1"/>
  <c r="A63" i="45" l="1"/>
  <c r="A68" i="45" l="1"/>
  <c r="A73" i="45" l="1"/>
  <c r="A78" i="45" l="1"/>
  <c r="A83" i="45" s="1"/>
  <c r="A88" i="45" s="1"/>
  <c r="A93" i="45" s="1"/>
  <c r="A98" i="45" s="1"/>
  <c r="A103" i="45" s="1"/>
  <c r="A108" i="45" s="1"/>
  <c r="A113" i="45" s="1"/>
  <c r="A118" i="45" s="1"/>
  <c r="A123" i="45" s="1"/>
  <c r="A128" i="45" s="1"/>
  <c r="A133" i="45" s="1"/>
  <c r="A138" i="45" s="1"/>
  <c r="A144" i="45" s="1"/>
  <c r="A149" i="45" s="1"/>
  <c r="A154" i="45" s="1"/>
  <c r="A159" i="45" s="1"/>
  <c r="A164" i="45" s="1"/>
  <c r="A169" i="45" s="1"/>
  <c r="A174" i="45" s="1"/>
  <c r="A179" i="45" s="1"/>
  <c r="F186" i="45" l="1"/>
  <c r="F188" i="45" l="1"/>
  <c r="G38" i="42" s="1"/>
  <c r="G40" i="42" s="1"/>
  <c r="G42" i="42" s="1"/>
  <c r="G8" i="42" l="1"/>
  <c r="A184" i="45"/>
  <c r="F14" i="43" l="1"/>
  <c r="F9" i="43"/>
  <c r="A7" i="43"/>
  <c r="F70" i="43" l="1"/>
  <c r="F79" i="43"/>
  <c r="F75" i="43"/>
  <c r="A7" i="1"/>
  <c r="F81" i="43" l="1"/>
  <c r="G48" i="42" s="1"/>
  <c r="G50" i="42" s="1"/>
  <c r="G9" i="42" s="1"/>
  <c r="F180" i="1"/>
  <c r="F175" i="1"/>
  <c r="F160" i="1"/>
  <c r="F155" i="1"/>
  <c r="F150" i="1"/>
  <c r="F145" i="1"/>
  <c r="F140" i="1"/>
  <c r="F135" i="1"/>
  <c r="F130" i="1"/>
  <c r="F125" i="1"/>
  <c r="F120" i="1"/>
  <c r="F119" i="1"/>
  <c r="F114" i="1"/>
  <c r="F113" i="1"/>
  <c r="F108" i="1"/>
  <c r="F103" i="1"/>
  <c r="F98" i="1"/>
  <c r="F93" i="1"/>
  <c r="F88" i="1"/>
  <c r="F83" i="1"/>
  <c r="F77" i="1"/>
  <c r="F76" i="1"/>
  <c r="F70" i="1"/>
  <c r="F65" i="1"/>
  <c r="F60" i="1"/>
  <c r="F55" i="1"/>
  <c r="F50" i="1"/>
  <c r="F45" i="1"/>
  <c r="F40" i="1"/>
  <c r="F35" i="1"/>
  <c r="F29" i="1"/>
  <c r="F24" i="1"/>
  <c r="F19" i="1"/>
  <c r="F14" i="1"/>
  <c r="F9" i="1"/>
  <c r="F194" i="1" l="1"/>
  <c r="F190" i="1"/>
  <c r="F185" i="1"/>
  <c r="F196" i="1" l="1"/>
  <c r="G24" i="42" s="1"/>
  <c r="G31" i="42" s="1"/>
  <c r="A12" i="43"/>
  <c r="G7" i="42" l="1"/>
  <c r="G16" i="42" l="1"/>
  <c r="F4" i="60" s="1"/>
  <c r="F6" i="60" s="1"/>
  <c r="G11" i="42"/>
  <c r="A17" i="43"/>
  <c r="A22" i="43" l="1"/>
  <c r="A28" i="43" s="1"/>
  <c r="A33" i="43" s="1"/>
  <c r="A38" i="43" s="1"/>
  <c r="A43" i="43" s="1"/>
  <c r="A48" i="43" s="1"/>
  <c r="A53" i="43" s="1"/>
  <c r="A58" i="43" s="1"/>
  <c r="A63" i="43" s="1"/>
  <c r="A68" i="43" s="1"/>
  <c r="A73" i="43" s="1"/>
  <c r="A78" i="43" s="1"/>
  <c r="A12" i="1"/>
  <c r="A17" i="1" s="1"/>
  <c r="A22" i="1" s="1"/>
  <c r="A27" i="1" s="1"/>
  <c r="A32" i="1" s="1"/>
  <c r="A38" i="1" s="1"/>
  <c r="A43" i="1" s="1"/>
  <c r="A48" i="1" s="1"/>
  <c r="A53" i="1" s="1"/>
  <c r="A58" i="1" s="1"/>
  <c r="A63" i="1" s="1"/>
  <c r="A68" i="1" s="1"/>
  <c r="A73" i="1" s="1"/>
  <c r="A80" i="1" s="1"/>
  <c r="A86" i="1" s="1"/>
  <c r="A91" i="1" s="1"/>
  <c r="A96" i="1" s="1"/>
  <c r="A101" i="1" s="1"/>
  <c r="A106" i="1" s="1"/>
  <c r="A111" i="1" s="1"/>
  <c r="A117" i="1" s="1"/>
  <c r="A123" i="1" s="1"/>
  <c r="A128" i="1" s="1"/>
  <c r="A133" i="1" s="1"/>
  <c r="A138" i="1" s="1"/>
  <c r="A143" i="1" s="1"/>
  <c r="A148" i="1" s="1"/>
  <c r="A153" i="1" s="1"/>
  <c r="A158" i="1" s="1"/>
  <c r="A163" i="1" s="1"/>
  <c r="A173" i="1" s="1"/>
  <c r="A178" i="1" s="1"/>
  <c r="A183" i="1" s="1"/>
  <c r="A188" i="1" s="1"/>
  <c r="A193" i="1" s="1"/>
</calcChain>
</file>

<file path=xl/sharedStrings.xml><?xml version="1.0" encoding="utf-8"?>
<sst xmlns="http://schemas.openxmlformats.org/spreadsheetml/2006/main" count="1229" uniqueCount="294">
  <si>
    <t>Z. ŠT.</t>
  </si>
  <si>
    <t>kos</t>
  </si>
  <si>
    <t>ur</t>
  </si>
  <si>
    <t>SKUPAJ:</t>
  </si>
  <si>
    <t xml:space="preserve">R E K A P I T U L A C I J A </t>
  </si>
  <si>
    <t>material plinovoda</t>
  </si>
  <si>
    <t>dimenzija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</si>
  <si>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</si>
  <si>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</si>
  <si>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</si>
  <si>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</si>
  <si>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</si>
  <si>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</si>
  <si>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PRIKLJUČEK I</t>
  </si>
  <si>
    <t>Zakoličba</t>
  </si>
  <si>
    <t>Kovinski stebriček</t>
  </si>
  <si>
    <t>Zid - nearmiran beton</t>
  </si>
  <si>
    <t>Zid - armiran beton</t>
  </si>
  <si>
    <t>Zid - kamniti ali opečni</t>
  </si>
  <si>
    <t>Žična ograja</t>
  </si>
  <si>
    <t>Asfalt na pločniku - rezanje in rušenje</t>
  </si>
  <si>
    <t>Asfalt na vozišču - rezanje in rušenje</t>
  </si>
  <si>
    <t xml:space="preserve">Rezanje, rušenje in odstranitev asfalta na pločniku, z vsemi manipulacijami, z odvozom na stalno deponijo in vključno s pristojbino. </t>
  </si>
  <si>
    <t>Betonski tlak</t>
  </si>
  <si>
    <t>Granitne kocke - tlak</t>
  </si>
  <si>
    <t>Granitne kocke - obroba</t>
  </si>
  <si>
    <t>Okrasno grmičevje in rože</t>
  </si>
  <si>
    <t>Živa meja</t>
  </si>
  <si>
    <t>Kanalizacijske zveze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</si>
  <si>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</si>
  <si>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</si>
  <si>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</si>
  <si>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</si>
  <si>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</si>
  <si>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Polst</t>
  </si>
  <si>
    <t>Črpanje vode</t>
  </si>
  <si>
    <t>Opozorilni trak</t>
  </si>
  <si>
    <t>Prehod za pešce</t>
  </si>
  <si>
    <t>Prehod za pešce in osebna vozila</t>
  </si>
  <si>
    <t>Zasip - obstoječi izkopani material</t>
  </si>
  <si>
    <t>AB plošča</t>
  </si>
  <si>
    <t>Postavitev in obbetoniranje litoželezne kape.</t>
  </si>
  <si>
    <t>Obbetoniranje LŽ kape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</si>
  <si>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</si>
  <si>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</si>
  <si>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</si>
  <si>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</si>
  <si>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r>
      <t>Pokrivanje dna jarka s plastjo PP polsti gramature 200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</si>
  <si>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</si>
  <si>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</si>
  <si>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</si>
  <si>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</si>
  <si>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t>kg</t>
  </si>
  <si>
    <t>Granitni robniki</t>
  </si>
  <si>
    <t>Odstranitev obstoječih kanalizacijskih zvez premera 20 - 30 cm za odvodnjavanje meteorne ali odpadne vode z vsemi preddeli, ter naprava novih polnoobbetoniranih zvez.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</si>
  <si>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</si>
  <si>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</si>
  <si>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</si>
  <si>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</si>
  <si>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</si>
  <si>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</si>
  <si>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</si>
  <si>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</si>
  <si>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</si>
  <si>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</si>
  <si>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</si>
  <si>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4.1.1</t>
  </si>
  <si>
    <t>4.1.2</t>
  </si>
  <si>
    <t>4.0</t>
  </si>
  <si>
    <t>4.1</t>
  </si>
  <si>
    <t xml:space="preserve"> PE100</t>
  </si>
  <si>
    <t>Priprava gradbišča, zarisovanje trase, določitev globin izkopa in zakoličba trase, zavarovanje zakoličbe in izdelava zakoličbenega načrta.</t>
  </si>
  <si>
    <t>Rušenje zidu iz nearmiranega betona, z vsemi manipulacijami, z odvozom v raztresenem stanju na stalno deponijo, vključno s pristojbino in ponovna postavitev.</t>
  </si>
  <si>
    <t xml:space="preserve">Rušenje zidu iz armiranega betona, z vsemi manipulacijami, z odvozom v raztresenem stanju na stalno deponijo, vključno s pristojbino in ponovna postavitev. </t>
  </si>
  <si>
    <t xml:space="preserve">Rušenje zidu iz kamna ali opeke, z vsemi manipulacijami, z odvozom v raztresenem stanju na stalno deponijo, vključno s pristojbino in ponovna postavitev. </t>
  </si>
  <si>
    <t>Linijska rešetka</t>
  </si>
  <si>
    <t xml:space="preserve">kos </t>
  </si>
  <si>
    <t>Betonski tlakovci - peščena podlaga - vgradnja obstoječih</t>
  </si>
  <si>
    <t>Odstranitev betonskih tlakovcev vseh vrst (prane plošče, tlakovci…), s čiščenjem, odlaganjem na deponijo ob gradbišču in ponovna vgradnja obstoječih tlakovcev v peščeno podlago.</t>
  </si>
  <si>
    <t>Betonski tlakovci - peščena podlaga - vgradnja novih</t>
  </si>
  <si>
    <t>Odstranitev betonskih tlakovcev vseh vrst (prane plošče, tlakovci…) z vsemi manipulacijami, z odvozom na stalno deponijo, vključno s pristojbino in ureditvijo v prvotno stanje z vgradnjo novih tlakovcev v peščeno podlago.</t>
  </si>
  <si>
    <t>Betonski tlakovci - betonska podlaga - vgradnja novih</t>
  </si>
  <si>
    <t xml:space="preserve">Rušenje obstoječih betonskih tlakovcev vseh vrst z nakladanjem na kamion in z odvozom na stalno deponijo, vključno s pristojbino. Vgradnja novih tlakovcev na pripravljeno betonsko podlago. </t>
  </si>
  <si>
    <t>Rušenje betonskih površin (betonskih tlakov, koritnic…) debeline do 10cm, z vsemi manipulacijami, z odvozom ruševin na stalno deponijo, vključno s pristojbino in ponovna izdelava tlaka. (tlak je zalikan s fino cementno malto C 12/15).</t>
  </si>
  <si>
    <t>Betonska plošča</t>
  </si>
  <si>
    <t>Rušenje armirano betonske plošče debeline nad 10cm, z vsemi manipulacijami, z odvozom ruševin na stalno deponijo, vključno s pristojbino in ponovna izdelava tlaka z zalikanjem betonske površine s fino cementno malto C 12/15.</t>
  </si>
  <si>
    <t>Peščena površina - parkirišče</t>
  </si>
  <si>
    <t>Odstranitev peščene površine (parkirišče) debeline do 20 cm, z vsemi manipulacijami, z odvozom na stalno deponijo, vključno s pristojbino in ureditvijo v prvotno stanje. Nabava in dobava tamponskega drobjenca TD 32 v debelini 20 cm in drenažnega peska (4/8 ali 8/16) v debelini 3-5 cm.</t>
  </si>
  <si>
    <t>Peščena površina - makedamsko vozišče</t>
  </si>
  <si>
    <t>Odstranitev peščene površine (makedamskega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</si>
  <si>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Varovanje gradbene jame proti porušitvi - opaženje</t>
  </si>
  <si>
    <t>Vzdolžno varovanje - pesek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</si>
  <si>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obsip s finim peskom</t>
    </r>
    <r>
      <rPr>
        <sz val="10"/>
        <rFont val="Arial"/>
        <family val="2"/>
        <charset val="238"/>
      </rPr>
      <t xml:space="preserve"> ter polaganje opozorilnega traku)</t>
    </r>
  </si>
  <si>
    <t>Vzdolžno varovanje - beton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</si>
  <si>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obbetoniranje cevi z betonom</t>
    </r>
    <r>
      <rPr>
        <sz val="10"/>
        <rFont val="Arial"/>
        <family val="2"/>
        <charset val="238"/>
      </rPr>
      <t xml:space="preserve"> ter polaganje opozorilnega traku)</t>
    </r>
  </si>
  <si>
    <t>Prečno varovanje - beton</t>
  </si>
  <si>
    <t>Prečno križanje in varovanje energetskih vodov (optični, telefonski in elektro kabli) kompletno z obešanjem, podpiranjem, varovanjem ter vzpostavitvijo v prvotno stanje (obbetoniranje cevi z betonom ter polaganje opozorilnega traku)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</si>
  <si>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</si>
  <si>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</si>
  <si>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t xml:space="preserve">Površinski odkop humusa debeline do 30 cm, z odlaganjem na rob izkopa, premet do 10 m od gradbene jame z vsemi manipulacijami. Strojno razgrinjanje in fino ročno planiranje humusa, ponovna zatravitev v povprečni deb. 20 cm z odrivom ali s premetom materiala do 10 m. </t>
  </si>
  <si>
    <t>Odstranitev obstoječih rož in strojni posek grmičevja z ročno motorno žago z zlaganjem v gomile nakladanjem na prevozno sredstvo in odvozom na stalno deponijo, vključno s pristojbino. Ponovna zasaditev okrasnega grmičevja in rož.</t>
  </si>
  <si>
    <t>Izkop žive meje višine do 2,0 m z nakladanjem na kamion in z odvozom na deponijo, vključno s pristojbino in ponovna zasaditev žive meje.</t>
  </si>
  <si>
    <t>Grmovje</t>
  </si>
  <si>
    <t xml:space="preserve">Strojno in ročno obsekovanje rastlinja debeline do 50 mm ob gradbeni jami z nakladanjem na kamion in odvozom na stalno deponijo, vključno s pristojbino. </t>
  </si>
  <si>
    <t>Vertikalni stik - dilaplast</t>
  </si>
  <si>
    <t>Izdelava vertikalnih stikov med starim in novim asfaltom z dilaplastom 2-4 cm debela plast pri čemer je upoštevano 1kg Dilaplasta za 12 m stika.</t>
  </si>
  <si>
    <t>Zatesnitev stika - TC trak</t>
  </si>
  <si>
    <t>Zatesnitev stika med starim in novim asfaltom z bitumenskim TC trakom 30x10 mm.</t>
  </si>
  <si>
    <t>Asfalt - vgradnja vozišče 9 cm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</si>
  <si>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</si>
  <si>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</si>
  <si>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pločnik:</t>
  </si>
  <si>
    <t>Asfalt - vgradnja pločnik širine do 2,0 m - 5 cm</t>
  </si>
  <si>
    <t>Rušenje obrobe iz granitnih kock vseh vrst, s čiščenjem, odlaganjem na deponijo ob gradbišču in ponovna vgradnja na betonsko podlago C 12/15 (0,05m3/m).</t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</si>
  <si>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</si>
  <si>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</si>
  <si>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</si>
  <si>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</si>
  <si>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Rušenje obrobe iz granitnih robnikov vseh vrst, s čiščenjem, odlaganjem na deponijo ob gradbišču in ponovna vgradnja na betonsko podlago C 12/15 (0,05m3/m).</t>
  </si>
  <si>
    <t>Obbetoniranje pokrovov</t>
  </si>
  <si>
    <t>Postavitev pokrovov 60/60 cm ali fi 60 na novo višino nivelete asfalta, z obbetoniranjem, vsemi pomožnimi deli in materialom</t>
  </si>
  <si>
    <t>Obbetoniranje kap</t>
  </si>
  <si>
    <t>Postavitev vodovodnih ali plinskih kap na višino nivelete asfalta, z obbetoniranjem, vsemi pomožnimi deli in materialom</t>
  </si>
  <si>
    <t>Kombinirani izkop - odvoz na deponijo</t>
  </si>
  <si>
    <t>Kombinirani izkop - odmet ob rob jarka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</si>
  <si>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</si>
  <si>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</si>
  <si>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>Zasip - tamponski material - 0/63 mm</t>
  </si>
  <si>
    <t>Črpanje vode iz gradbene jame s črpalko primerne kapacitete med izkopom in montažo (Obračun po dejansko porabljenem času).</t>
  </si>
  <si>
    <t>Dobava montažne armiranobetonske plošče iz C 12/15 za cestno kapo in postavitev na niveleto.</t>
  </si>
  <si>
    <t>Horizontalno vrtanje - vodeno vrtanje - za cev fi 63</t>
  </si>
  <si>
    <t>Izdelava vodene vrtine za cev fi 110mm za uvlačenje PE/HD cevi 1x fi 63mm po tehnologiji HDD, v zemljini III. - IV. kat.</t>
  </si>
  <si>
    <t>Dobava in montaža PE oplaščene plinske cevi fi 63 mm, PE 100, po SIST EN 12007-2, SDR 11 dodatno oplaščena z zaščitnim plaščem proti nastanku risov in brazd.</t>
  </si>
  <si>
    <t>PE 63x5,8</t>
  </si>
  <si>
    <t>Dobava vode za potrebe vrtanja</t>
  </si>
  <si>
    <t>m3</t>
  </si>
  <si>
    <t>Dobava bentonita za potrebe vrtanja</t>
  </si>
  <si>
    <t>Premik garniture</t>
  </si>
  <si>
    <t>Zazidava omarice - tip E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</si>
  <si>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</si>
  <si>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Nepredvidena dela</t>
  </si>
  <si>
    <t>Površinski odkop humusa - rob jarka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</si>
  <si>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</si>
  <si>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asfaltbeton: vezana obrabno zaporna plast AC 8 surf B 70/100 A4, d = 3 cm</t>
  </si>
  <si>
    <t>asfaltbeton: vezana obrabno zaporna plast AC 8 surf B 70/100 A5, d = 5 cm</t>
  </si>
  <si>
    <t xml:space="preserve">Rušenje tlaka iz granitnih kock, s čiščenjem, odlaganjem na deponijo ob gradbišču in ponovna vgradnja obstoječih kock 10/10 cm na betonsko podlago kvalitete C12/15 in debeline od 7 do 10 cm. Fuge položenih granitnih kock se polnijo s epoksidno fugirno maso v prvotni barvi. </t>
  </si>
  <si>
    <t xml:space="preserve">Izdelava, vzdrževanje med gradnjo in odstranitev začasnih lesenih prehodov za pešce v širini 1.25 m, z zaščitno ograjo na obeh straneh prehoda. </t>
  </si>
  <si>
    <t xml:space="preserve">zdelava, vzdrževanje med gradnjo in odstranitev začasnih lesenih prehodov širine 3.0 za pešce in motorna osebna vozila do nosilnosti 2000 kg, z zaščitno ograjo na obeh straneh prehoda in signalizacijo v skladu z veljavnimi predpisi. Izvajalec mora predložiti ustrezni statični izračun prehoda. </t>
  </si>
  <si>
    <t xml:space="preserve">S K U P A J - A : </t>
  </si>
  <si>
    <t xml:space="preserve">S K U P A J - B : </t>
  </si>
  <si>
    <t xml:space="preserve">S K U P A J - C : </t>
  </si>
  <si>
    <t xml:space="preserve">Kombinirani izkop jarka za cevovod v terenu III-V kategorije, globine do 2,0 m, z odmetom na rob jarka oz. na začasno deponijo na gradbišču. </t>
  </si>
  <si>
    <t>Dobava in vgrajevanje enoslojnega asfalta, odstranjevanje sloja tampona v debelini asfalta, fino planiranje in valjanje podlage, obrizg z emulzijo, obdelava stika med novim in starim asfaltom in (po potrebi) obnovitvitev horizontalne prometne signalizacije.</t>
  </si>
  <si>
    <t>OZN.</t>
  </si>
  <si>
    <t>( kos )</t>
  </si>
  <si>
    <t>število priključkov</t>
  </si>
  <si>
    <t>dolžina
plinovoda</t>
  </si>
  <si>
    <t>šifra plinovoda, ulica</t>
  </si>
  <si>
    <t>IV</t>
  </si>
  <si>
    <t>III</t>
  </si>
  <si>
    <t>II</t>
  </si>
  <si>
    <t>I</t>
  </si>
  <si>
    <t>vrednost
( EUR )</t>
  </si>
  <si>
    <t>Odstranitev kovinskega stebrička ali stojala, deponiranje ob trasi, zavarovanje pred poškodbo in ponovna postavitev.</t>
  </si>
  <si>
    <t>Odstranitev obstoječih linijskih rešetk širine do 30 cm komplet z betonskim koritom, deponiranje ob trasi, zavarovanje pred poškodbo in ponovna vgradnja.</t>
  </si>
  <si>
    <t xml:space="preserve">Odstranitev in ponovna postavitev žične ograje do višine 2 metra, z deponiranjem ob trasi, zavarovanjem pred poškodbo, vključno z nosilnimi in podpornimi stebrički, vrati in vezno žico. </t>
  </si>
  <si>
    <r>
      <t xml:space="preserve">Dobava in vgrajevanje enoslojnega asfalta, odstranjevanje sloja tampona v debelini </t>
    </r>
    <r>
      <rPr>
        <sz val="10"/>
        <rFont val="Arial"/>
        <family val="2"/>
        <charset val="238"/>
      </rPr>
      <t>asfalta, fino planiranje in valjanje podlage, obrizg z emulzijo, obdelava stika med novim in starim asfaltom in (po potrebi) obnovitvitev horizontalne prometne signalizacije.</t>
    </r>
  </si>
  <si>
    <t xml:space="preserve">Zasip z obstoječim materialom do višine potrebne za končno ureditev terena, s komprimiranjem v slojih deb. 20 - 30 cm do predpisane zbitosti in planiranje površine s točnostjo +- 1.0 cm 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</si>
  <si>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</si>
  <si>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 xml:space="preserve">Dobava in vgradnja gramoza za tamponsko plast, zrnatosti od 0 do 63 mm, s komprimiranjem po slojih v deb. 20 - 30 cm do predpisane zbitosti in planiranje površine s točnostjo +- 1.0 cm. </t>
  </si>
  <si>
    <t>Objekt:</t>
  </si>
  <si>
    <t>Kombinirani izkop jarka za cevovod v terenu III-V kategorije, globine do 2,0 m z direktnim nakladanjem na kamion in odvozom na stalno deponijo, vključno s pristojbino.</t>
  </si>
  <si>
    <t>PE100</t>
  </si>
  <si>
    <t>OZNAKA</t>
  </si>
  <si>
    <t>PE 32x3,0</t>
  </si>
  <si>
    <t>4.1.</t>
  </si>
  <si>
    <t>priključek DN 25 (nizek tlak)
omarica dimenzije: 250x300x200 mm.</t>
  </si>
  <si>
    <t>količina</t>
  </si>
  <si>
    <t>dolžine</t>
  </si>
  <si>
    <t>m</t>
  </si>
  <si>
    <t xml:space="preserve"> </t>
  </si>
  <si>
    <t>Prod</t>
  </si>
  <si>
    <t>Odstranitev pasu Savskega proda 16-32 mm, deponiranje ob trasi in ponovna vgradnja obstoječega proda.</t>
  </si>
  <si>
    <t>Tlak iz naravnega kamna</t>
  </si>
  <si>
    <t>Rušenje tlaka iz naravnega materiala (pohorski škriljavec, porfir, granit…),  debeline do 5 cm, z vsemi manipulacijami, rušenjem in z odvozom ruševin na stalno deponijo, vključno s pristojbino in ponovna izdelava tlaka iz naravnega kamna po navodilih proizvajalca. Tlak se polaga s pomočjo lepila na prej pripravljen cementni estrih, tlak je zalikan s fino cementno malto.</t>
  </si>
  <si>
    <t xml:space="preserve">Asfalt -  rezanje, rušenje in vgradnja </t>
  </si>
  <si>
    <t>Horizontalno vrtanje - podbijanje (priključki)</t>
  </si>
  <si>
    <t>Podbijanje dela trase z napravo za horizontalno vrtanje - podbijanje z vsemi spremljajočimi manipulacijami. Vključno s cevjo, premikom garniture za podbijanje in izdelavo vstopne/izstopne gradbene jame.</t>
  </si>
  <si>
    <t>Izdelava in zazidava utora v zunanjem zidu za jekleni priključek in izdelava odprtine za omarico za glavno plinsko zaprono pipo po priloženi skici. Po končanih delih vzpostavitev zunanje fasade oz. zidu v prvotno stanje.</t>
  </si>
  <si>
    <t>4.1.5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</si>
  <si>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izkopanim materialom</t>
    </r>
  </si>
  <si>
    <t>Izvedba izkopa trase priključka s profilom izkopa globina 0,8 m širine dna jarka 0,2 m z izkopnim kotom 80⁰, izkop med instalacijami, planiranje dna jarka, odlaganjem materiala na rob jarka. Zasip trase priključka nad izvedenim obsipom cevi z izkopanim materialom  do višine končne ureditve terena in komprimiranjem v slojih deb. 20 - 30 cm do predpisane zbitosti. Planiranje površine s točnostjo +- 1.0 cm  (vključeno v ceno na meter trase).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</si>
  <si>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novim materialom</t>
    </r>
  </si>
  <si>
    <t xml:space="preserve">Izvedba izkopa trase priključka s profilom izkopa globine 0,8 m, širine dna jarka 0,2 m z izkopnim kotom 80⁰, planiranje dna jarka, nalaganjem materiala na kamjon in odvozom na trajno deponijo s plačilom takse. Zasip trase priključka nad izvedenim obsipom cevi do višine pred končno ureditvijo z novim materialom in komprimiranjem v slojih deb. 20 - 30 cm do predpisane zbitosti. Planiranje površine s točnostjo +- 1.0 cm  (vključeno v ceno na meter trase) </t>
  </si>
  <si>
    <t>Transport obstoječega izkopanega materiala s samokolnico</t>
  </si>
  <si>
    <t>Nakladanje izkopanega materiala na pomožno transportno sredstvo (samokolnica) in ročni transport na razdaljo do 20 m od gradbene jame do začasne deponije. Postavka vključuje tudi ročno nakladanje na začasni deponiji in transport obstoječega materiala nazaj v zasip gradbene jame.</t>
  </si>
  <si>
    <t>Rušenje betonov</t>
  </si>
  <si>
    <t>Rušenje raznih betonov, z vsemi manipulacijami, z odvozom v raztresenem stanju na stalno deponijo, vključno s pristojbino in ponovna postavitev.</t>
  </si>
  <si>
    <t xml:space="preserve">Vgradnja betonov </t>
  </si>
  <si>
    <t>Dobava in vgradnja raznih betonov po potrebi, obbetoniranja instalacij, podbetoniranje, beton C16/20 z vsemi manipulacijami - vgradnja po odobritvi nadzora.</t>
  </si>
  <si>
    <t>AC16 base; deb. 5 cm</t>
  </si>
  <si>
    <t>AC 8 surf; deb 3 cm</t>
  </si>
  <si>
    <t>plinovod PE 32x3,0, zaš. cev PE 63</t>
  </si>
  <si>
    <t>SKUPAJ  A + B + C + D</t>
  </si>
  <si>
    <t xml:space="preserve">S K U P A J - D : </t>
  </si>
  <si>
    <t>vrtina fi 110mm</t>
  </si>
  <si>
    <t>4.1.7</t>
  </si>
  <si>
    <t>4.1.8</t>
  </si>
  <si>
    <t>4.1.9</t>
  </si>
  <si>
    <t>4.1.10</t>
  </si>
  <si>
    <t xml:space="preserve">Izkop trase v javni površini z nalaganjem materiala na kamion in odvozom na stalno trajno deponijo s plačilom takse. Dobava in vgradnja posteljice z peskom 0/4 mm in obsip priključnega plinovoda, do višine 10 cm nad temenom cevi v celotni dolžini priključka. Natančnost izdelave posteljice je +/- 1 cm.  Zasip trase priključka nad posteljico do višine pred končno ureditvijo z novim materialom (v javni površini) in komprimiranjem v slojih deb. 20 - 30 cm do predpisane zbitosti in planiranje površine s točnostjo +/- 1.0 cm  (vključeno v ceno na meter trase) Dobava in polaganje opozorilnega PVC traku, rumene barve z oznako POZOR PLINOVOD po celotni dolžini priključka. </t>
  </si>
  <si>
    <t>PRIKLJUČEK - SON PE 32
 (v javni površini)</t>
  </si>
  <si>
    <t>PRIKLJUČEK - SON PE 32</t>
  </si>
  <si>
    <t>PLINSKI PRIKLJUČKI - SON PE 32</t>
  </si>
  <si>
    <t>Izvedba priključka v javni površini  - kot SON PE 32</t>
  </si>
  <si>
    <t>B - PLINSKI PRIKLJUČKI - SON PE 32 in SON PE 63</t>
  </si>
  <si>
    <t>Obojestranska zaščita brežin gradbene jame proti porušitvi brežin v terenu III.-V. Kategorije z razpiranjem oz. ustreznim postokom varovanja. Izdelava, montaža in demontaža dvostranskega opaža iz gladkih plošč in desk.</t>
  </si>
  <si>
    <t xml:space="preserve">S K U P A J  SON PE 32  : </t>
  </si>
  <si>
    <t>PRIKLJUČEK  TIP 1 PE 32 KPL</t>
  </si>
  <si>
    <t>PLINSKI PRIKLJUČKI - TIP 1 PE 32</t>
  </si>
  <si>
    <t>Izvedba priključka v javni površini  - kot TIP 1 PE 32</t>
  </si>
  <si>
    <t>PLINSKI PRIKLJUČKI - TIP 1 PE 32 KPL</t>
  </si>
  <si>
    <t>Izvedba priključka v javni površini  - kot TIP 1 PE 32 KPL</t>
  </si>
  <si>
    <t>GRADNJA PLINOVODA GUNCLJE - DVOR</t>
  </si>
  <si>
    <t xml:space="preserve">B - PLINSKI PRIKLJUČKI -  SON PE 32 </t>
  </si>
  <si>
    <t>D - PLINSKI PRIKLJUČKI - TIP 1 PE 32 in TIP 1 PE 32 KPL</t>
  </si>
  <si>
    <t>C - SKUPINSKI PLINSKI PRIKLJUČEK</t>
  </si>
  <si>
    <r>
      <rPr>
        <b/>
        <sz val="10"/>
        <rFont val="Arial"/>
        <family val="2"/>
        <charset val="238"/>
      </rPr>
      <t>N 10700</t>
    </r>
    <r>
      <rPr>
        <sz val="10"/>
        <rFont val="Arial"/>
        <family val="2"/>
        <charset val="238"/>
      </rPr>
      <t>, P+R Stanežiče, Cesta v Dvor,
Stanežiče</t>
    </r>
  </si>
  <si>
    <t>PE 225x13,4
PE 160x9,5</t>
  </si>
  <si>
    <r>
      <rPr>
        <b/>
        <sz val="10"/>
        <rFont val="Arial"/>
        <family val="2"/>
        <charset val="238"/>
      </rPr>
      <t>N 10701</t>
    </r>
    <r>
      <rPr>
        <sz val="10"/>
        <rFont val="Arial"/>
        <family val="2"/>
        <charset val="238"/>
      </rPr>
      <t>, Dvor</t>
    </r>
  </si>
  <si>
    <t>PE 110x6,6
PE 63x5,8</t>
  </si>
  <si>
    <t>4.1.3</t>
  </si>
  <si>
    <t>4.1.4</t>
  </si>
  <si>
    <t>4.1.6</t>
  </si>
  <si>
    <r>
      <rPr>
        <b/>
        <sz val="10"/>
        <rFont val="Arial"/>
        <family val="2"/>
        <charset val="238"/>
      </rPr>
      <t>N 10702</t>
    </r>
    <r>
      <rPr>
        <sz val="10"/>
        <rFont val="Arial"/>
        <family val="2"/>
        <charset val="238"/>
      </rPr>
      <t>, Dvor</t>
    </r>
  </si>
  <si>
    <r>
      <rPr>
        <b/>
        <sz val="10"/>
        <rFont val="Arial"/>
        <family val="2"/>
        <charset val="238"/>
      </rPr>
      <t>N 10703</t>
    </r>
    <r>
      <rPr>
        <sz val="10"/>
        <rFont val="Arial"/>
        <family val="2"/>
        <charset val="238"/>
      </rPr>
      <t>, Dvor</t>
    </r>
  </si>
  <si>
    <r>
      <rPr>
        <b/>
        <sz val="10"/>
        <rFont val="Arial"/>
        <family val="2"/>
        <charset val="238"/>
      </rPr>
      <t>N 10704</t>
    </r>
    <r>
      <rPr>
        <sz val="10"/>
        <rFont val="Arial"/>
        <family val="2"/>
        <charset val="238"/>
      </rPr>
      <t>, Stanežiče</t>
    </r>
  </si>
  <si>
    <r>
      <rPr>
        <b/>
        <sz val="10"/>
        <rFont val="Arial"/>
        <family val="2"/>
        <charset val="238"/>
      </rPr>
      <t>N 10705</t>
    </r>
    <r>
      <rPr>
        <sz val="10"/>
        <rFont val="Arial"/>
        <family val="2"/>
        <charset val="238"/>
      </rPr>
      <t>, Stanežiče</t>
    </r>
  </si>
  <si>
    <r>
      <rPr>
        <b/>
        <sz val="10"/>
        <rFont val="Arial"/>
        <family val="2"/>
        <charset val="238"/>
      </rPr>
      <t>SP 10706</t>
    </r>
    <r>
      <rPr>
        <sz val="10"/>
        <rFont val="Arial"/>
        <family val="2"/>
        <charset val="238"/>
      </rPr>
      <t>, Dvor</t>
    </r>
  </si>
  <si>
    <t>PLINOVOD N-10700, PE225x13.4 in PE 160x9,5</t>
  </si>
  <si>
    <t>P+R Stanežiče, Cesta v Dvor, Stanežiče</t>
  </si>
  <si>
    <t>PLINOVOD N-10701, PE 110x6,6 in PE 63x5,8</t>
  </si>
  <si>
    <t>Dvor</t>
  </si>
  <si>
    <t>PLINOVOD N-10702, PE 63x5,8</t>
  </si>
  <si>
    <t>PLINOVOD N-10703, PE 63x5,8</t>
  </si>
  <si>
    <t>PLINOVOD N-10705, PE 63x5,8</t>
  </si>
  <si>
    <t>Stanežiče</t>
  </si>
  <si>
    <t>PLINOVOD N-10704, PE 63x5,8</t>
  </si>
  <si>
    <t xml:space="preserve">D - PLINSKI PRIKLJUČKI - TIP 1 PE 32 in TIP 1 PE 32 KPL </t>
  </si>
  <si>
    <t>SKUPINSKI PLINSKI PRIKLJUČEK SP-10706, PE 63x5,8</t>
  </si>
  <si>
    <t>SKUPAJ  A + B + C</t>
  </si>
  <si>
    <t>PRIKLJUČEK  TIP 1 PE 32</t>
  </si>
  <si>
    <t>Horizontalno vrtanje - vodeno vrtanje - za cev fi 160</t>
  </si>
  <si>
    <t>Izdelava vodene vrtine za cev fi 210mm za uvlačenje PE/HD cevi 1x fi 160mm po tehnologiji HDD, v zemljini III. - IV. kat.</t>
  </si>
  <si>
    <t>vrtina fi 210mm</t>
  </si>
  <si>
    <t>Dobava in montaža PE oplaščene plinske cevi fi 160 mm, PE 100, po SIST EN 12007-2, SDR 17 dodatno oplaščena z zaščitnim plaščem proti nastanku risov in brazd.</t>
  </si>
  <si>
    <t>PE 160x9,5</t>
  </si>
  <si>
    <t>GRADNJA PLINOVODA NA OBMOČJU ZALOŠKE 265 d,e,f</t>
  </si>
  <si>
    <t>B - PLINSKI PRIKLJUČKI -  SON PE 32 in SON PE 63</t>
  </si>
  <si>
    <t xml:space="preserve">SKUPAJ  A + B </t>
  </si>
  <si>
    <t>N 28014, PE 63x5,8</t>
  </si>
  <si>
    <t>PRIKLJUČEK - SON PE 63</t>
  </si>
  <si>
    <t>P-35474 - Stanovanjski objekt Rezidenca Zalog</t>
  </si>
  <si>
    <t xml:space="preserve">S K U P A J  SON PE 63  : </t>
  </si>
  <si>
    <t>PLINOVOD N-28014, PE 63x5,8</t>
  </si>
  <si>
    <t xml:space="preserve">ZALOŠKA CESTA </t>
  </si>
  <si>
    <t>Cestni požiralnik, peskolov</t>
  </si>
  <si>
    <t>Odstranitev in postavitev novega cestnega požiralnika premera 40 cm, z vsemi preddeli in manipulacijami, izvedbo požiralniške zveze iz betonske oz. PVC cevi obstoječega premera. Cevi so polnoobetonirane, rešetka oziroma pokrov se ohrani za kasnejšo vgradnjo.</t>
  </si>
  <si>
    <t>Varovanje gradbene jame proti porušitvi - pokrivanje brežin s PVC folijo</t>
  </si>
  <si>
    <t>Obojestranskazaščita brežin gradbene jame proti porušitvi brežin v terenu III.-IV. Kategorije z PVC zaščitno folijo. Folija mora biti položena vzdolž brežine brežine in najmanj 1 m od roba izkopa.</t>
  </si>
  <si>
    <t xml:space="preserve">Varovanje gradbišča - ograja </t>
  </si>
  <si>
    <t>Varovanje gradbene jame po celotni dolžini izkopa z opozorilno PVC ali panelno ograjo višine 2,0 m (cca. 12 m na odprtino). Na mestih prevezav in pri gradbenih jamah, ki so odprte preko noči.</t>
  </si>
  <si>
    <t>Asfalt - vgradnja vozišče 12 cm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</si>
  <si>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32 base B 50/70 A2, d = 8 cm</t>
    </r>
  </si>
  <si>
    <r>
      <rPr>
        <b/>
        <sz val="10"/>
        <rFont val="Arial"/>
        <family val="2"/>
        <charset val="238"/>
      </rPr>
      <t>asfaltbeton:</t>
    </r>
    <r>
      <rPr>
        <sz val="10"/>
        <rFont val="Arial"/>
        <family val="2"/>
        <charset val="238"/>
      </rPr>
      <t xml:space="preserve"> vezana obrabno zaporna plast AC 11 surf B 50/70 A2, d = 4 cm</t>
    </r>
  </si>
  <si>
    <t>Asfalt - vgradnja pločnik širine nad 2,0 m - 8 cm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</si>
  <si>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70/100 A4, d = 5 cm</t>
    </r>
  </si>
  <si>
    <t>PLINSKI PRIKLJUČKI - SON PE 63</t>
  </si>
  <si>
    <t>P-35474, Stanovanjski objekt Rezidenca Zalog</t>
  </si>
  <si>
    <t>Izvedba priključka v javni površini  - kot SON PE 63</t>
  </si>
  <si>
    <t xml:space="preserve">AB plošča </t>
  </si>
  <si>
    <t xml:space="preserve">Obbetoniranje LŽ kape </t>
  </si>
  <si>
    <t>priključek DN 50 (nizek tlak)
omarica dimenzije: 350x400x250 mm</t>
  </si>
  <si>
    <t>R  E K A P I T U L A C I J A</t>
  </si>
  <si>
    <t>zap. št.</t>
  </si>
  <si>
    <t>OBJEKT</t>
  </si>
  <si>
    <t>vrednost                                               ( v EUR )</t>
  </si>
  <si>
    <t>S K U P A J :</t>
  </si>
  <si>
    <t>brez davka na dodano vrednost</t>
  </si>
  <si>
    <t>Podpis odgovorne osebe ponudnika :</t>
  </si>
  <si>
    <t>30II-842-000 GRADNJA PLINOVODA GUNCLJE - DVOR</t>
  </si>
  <si>
    <t xml:space="preserve">30II-870-000 GRADNJA PLINOVODA NA OBMOČJU ZALOŠKE 265 d,e,f 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</si>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</sst>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SIT&quot;_-;\-* #,##0.00\ &quot;SIT&quot;_-;_-* &quot;-&quot;??\ &quot;SIT&quot;_-;_-@_-"/>
    <numFmt numFmtId="165" formatCode=";;;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1"/>
      <name val="Calibri"/>
      <family val="2"/>
      <charset val="238"/>
    </font>
    <font>
      <b/>
      <u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</borders>
  <cellStyleXfs count="1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 applyNumberForma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2" fillId="0" borderId="0"/>
  </cellStyleXfs>
  <cellXfs count="230">
    <xf numFmtId="0" fontId="0" fillId="0" borderId="0" xfId="0"/>
    <xf numFmtId="0" fontId="3" fillId="0" borderId="0" xfId="0" applyFont="1" applyFill="1" applyProtection="1"/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vertical="top" wrapText="1"/>
    </xf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0" fontId="4" fillId="0" borderId="0" xfId="0" applyFont="1" applyAlignment="1" applyProtection="1">
      <alignment horizontal="left"/>
    </xf>
    <xf numFmtId="0" fontId="3" fillId="0" borderId="0" xfId="0" applyFont="1" applyProtection="1"/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0" fontId="3" fillId="0" borderId="0" xfId="0" applyFont="1" applyFill="1" applyAlignment="1" applyProtection="1">
      <alignment horizontal="right"/>
    </xf>
    <xf numFmtId="2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0" fontId="3" fillId="0" borderId="0" xfId="0" applyFont="1" applyAlignment="1" applyProtection="1">
      <alignment horizontal="left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4" fontId="3" fillId="0" borderId="2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right" vertical="top"/>
    </xf>
    <xf numFmtId="0" fontId="3" fillId="0" borderId="0" xfId="3" applyFont="1" applyBorder="1" applyAlignment="1" applyProtection="1">
      <alignment horizontal="center"/>
    </xf>
    <xf numFmtId="4" fontId="3" fillId="0" borderId="0" xfId="3" applyNumberFormat="1" applyFont="1" applyBorder="1" applyAlignment="1" applyProtection="1">
      <alignment horizontal="right"/>
    </xf>
    <xf numFmtId="0" fontId="3" fillId="0" borderId="0" xfId="3" applyFont="1" applyBorder="1" applyAlignment="1" applyProtection="1">
      <alignment horizontal="right"/>
    </xf>
    <xf numFmtId="0" fontId="3" fillId="0" borderId="0" xfId="9" applyFont="1" applyFill="1" applyBorder="1" applyAlignment="1" applyProtection="1">
      <alignment horizontal="left" vertical="top" wrapText="1"/>
    </xf>
    <xf numFmtId="0" fontId="4" fillId="0" borderId="0" xfId="5" applyFont="1" applyFill="1" applyBorder="1" applyAlignment="1" applyProtection="1">
      <alignment horizontal="left" vertical="top" wrapText="1"/>
    </xf>
    <xf numFmtId="0" fontId="3" fillId="0" borderId="0" xfId="5" applyFont="1" applyBorder="1" applyAlignment="1" applyProtection="1">
      <alignment horizontal="center"/>
    </xf>
    <xf numFmtId="0" fontId="3" fillId="0" borderId="0" xfId="5" applyFont="1" applyFill="1" applyBorder="1" applyAlignment="1" applyProtection="1">
      <alignment horizontal="left" vertical="top" wrapText="1"/>
    </xf>
    <xf numFmtId="4" fontId="6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9" fontId="3" fillId="0" borderId="0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0" xfId="3" applyFont="1" applyFill="1" applyBorder="1" applyAlignment="1" applyProtection="1">
      <alignment horizontal="left" vertical="top"/>
    </xf>
    <xf numFmtId="0" fontId="4" fillId="0" borderId="0" xfId="4" applyFont="1" applyFill="1" applyBorder="1" applyAlignment="1" applyProtection="1">
      <alignment horizontal="left" vertical="top"/>
    </xf>
    <xf numFmtId="0" fontId="3" fillId="0" borderId="0" xfId="6" applyFont="1" applyFill="1" applyBorder="1" applyAlignment="1" applyProtection="1">
      <alignment horizontal="left" vertical="top" wrapText="1"/>
    </xf>
    <xf numFmtId="0" fontId="3" fillId="0" borderId="1" xfId="6" applyFont="1" applyFill="1" applyBorder="1" applyAlignment="1" applyProtection="1">
      <alignment horizontal="left" vertical="top" wrapText="1"/>
    </xf>
    <xf numFmtId="0" fontId="3" fillId="0" borderId="2" xfId="6" applyFont="1" applyFill="1" applyBorder="1" applyAlignment="1" applyProtection="1">
      <alignment horizontal="left" vertical="top" wrapText="1"/>
    </xf>
    <xf numFmtId="0" fontId="4" fillId="0" borderId="0" xfId="7" applyFont="1" applyFill="1" applyBorder="1" applyAlignment="1" applyProtection="1">
      <alignment horizontal="left" vertical="top"/>
    </xf>
    <xf numFmtId="0" fontId="4" fillId="0" borderId="0" xfId="9" applyFont="1" applyFill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4" fillId="0" borderId="0" xfId="1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/>
    </xf>
    <xf numFmtId="0" fontId="3" fillId="0" borderId="1" xfId="5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right"/>
    </xf>
    <xf numFmtId="9" fontId="3" fillId="0" borderId="1" xfId="0" applyNumberFormat="1" applyFont="1" applyFill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2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justify"/>
    </xf>
    <xf numFmtId="0" fontId="3" fillId="0" borderId="1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justify" vertical="top" wrapText="1"/>
    </xf>
    <xf numFmtId="0" fontId="3" fillId="0" borderId="1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 wrapText="1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0" fontId="4" fillId="0" borderId="17" xfId="0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horizontal="left" vertical="top" wrapText="1"/>
    </xf>
    <xf numFmtId="0" fontId="3" fillId="0" borderId="5" xfId="0" applyFont="1" applyFill="1" applyBorder="1" applyAlignment="1" applyProtection="1">
      <alignment horizontal="center" vertical="center"/>
    </xf>
    <xf numFmtId="4" fontId="3" fillId="0" borderId="5" xfId="2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left" vertical="top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4" fontId="3" fillId="0" borderId="6" xfId="2" applyNumberFormat="1" applyFont="1" applyFill="1" applyBorder="1" applyAlignment="1" applyProtection="1">
      <alignment horizontal="center" vertical="center"/>
    </xf>
    <xf numFmtId="4" fontId="4" fillId="0" borderId="6" xfId="2" applyNumberFormat="1" applyFont="1" applyFill="1" applyBorder="1" applyAlignment="1" applyProtection="1">
      <alignment horizontal="center"/>
    </xf>
    <xf numFmtId="0" fontId="3" fillId="0" borderId="0" xfId="15" applyFont="1" applyFill="1" applyBorder="1" applyAlignment="1" applyProtection="1">
      <alignment horizontal="left" vertical="top" wrapText="1"/>
    </xf>
    <xf numFmtId="49" fontId="3" fillId="0" borderId="5" xfId="0" applyNumberFormat="1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0" borderId="6" xfId="0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14" fillId="0" borderId="0" xfId="0" applyFont="1" applyAlignment="1" applyProtection="1">
      <alignment wrapText="1"/>
    </xf>
    <xf numFmtId="0" fontId="0" fillId="0" borderId="0" xfId="0" applyProtection="1"/>
    <xf numFmtId="0" fontId="14" fillId="0" borderId="0" xfId="0" applyFont="1" applyAlignment="1" applyProtection="1">
      <alignment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4" fontId="5" fillId="0" borderId="23" xfId="0" applyNumberFormat="1" applyFont="1" applyBorder="1" applyAlignment="1" applyProtection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4" fontId="3" fillId="0" borderId="16" xfId="0" applyNumberFormat="1" applyFont="1" applyFill="1" applyBorder="1" applyAlignment="1" applyProtection="1">
      <alignment horizontal="right"/>
    </xf>
    <xf numFmtId="4" fontId="6" fillId="0" borderId="2" xfId="0" applyNumberFormat="1" applyFont="1" applyFill="1" applyBorder="1" applyAlignment="1" applyProtection="1">
      <alignment horizontal="right"/>
    </xf>
    <xf numFmtId="4" fontId="6" fillId="0" borderId="0" xfId="0" applyNumberFormat="1" applyFont="1" applyBorder="1" applyAlignment="1" applyProtection="1">
      <alignment horizontal="right" vertical="top"/>
    </xf>
    <xf numFmtId="4" fontId="3" fillId="0" borderId="0" xfId="5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 vertical="top"/>
    </xf>
    <xf numFmtId="0" fontId="16" fillId="0" borderId="18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vertical="center" wrapText="1"/>
    </xf>
    <xf numFmtId="0" fontId="17" fillId="0" borderId="19" xfId="0" applyFont="1" applyBorder="1" applyAlignment="1" applyProtection="1">
      <alignment vertical="center" wrapText="1"/>
    </xf>
    <xf numFmtId="0" fontId="17" fillId="0" borderId="20" xfId="0" applyFont="1" applyBorder="1" applyAlignment="1" applyProtection="1">
      <alignment vertical="center" wrapText="1"/>
    </xf>
    <xf numFmtId="0" fontId="17" fillId="0" borderId="24" xfId="0" applyFont="1" applyBorder="1" applyAlignment="1" applyProtection="1">
      <alignment vertical="center" wrapText="1"/>
    </xf>
    <xf numFmtId="0" fontId="17" fillId="0" borderId="25" xfId="0" applyFont="1" applyBorder="1" applyAlignment="1" applyProtection="1">
      <alignment vertical="center" wrapText="1"/>
    </xf>
    <xf numFmtId="0" fontId="17" fillId="0" borderId="26" xfId="0" applyFont="1" applyBorder="1" applyAlignment="1" applyProtection="1">
      <alignment vertical="center" wrapText="1"/>
    </xf>
    <xf numFmtId="0" fontId="18" fillId="0" borderId="27" xfId="0" applyFont="1" applyBorder="1" applyAlignment="1" applyProtection="1">
      <alignment vertical="center" wrapText="1"/>
    </xf>
    <xf numFmtId="0" fontId="18" fillId="0" borderId="28" xfId="0" applyFont="1" applyBorder="1" applyAlignment="1" applyProtection="1">
      <alignment vertical="center" wrapText="1"/>
    </xf>
    <xf numFmtId="0" fontId="18" fillId="0" borderId="29" xfId="0" applyFont="1" applyBorder="1" applyAlignment="1" applyProtection="1">
      <alignment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0" borderId="6" xfId="13" applyFont="1" applyBorder="1" applyAlignment="1" applyProtection="1">
      <alignment horizontal="left" vertical="center" wrapText="1"/>
    </xf>
  </cellXfs>
  <cellStyles count="16">
    <cellStyle name="Navadno" xfId="0" builtinId="0"/>
    <cellStyle name="Navadno 15" xfId="3"/>
    <cellStyle name="Navadno 16" xfId="4"/>
    <cellStyle name="Navadno 2 50" xfId="5"/>
    <cellStyle name="Navadno 49" xfId="6"/>
    <cellStyle name="Navadno 50" xfId="7"/>
    <cellStyle name="Navadno 51" xfId="11"/>
    <cellStyle name="Navadno 52" xfId="9"/>
    <cellStyle name="Navadno 53" xfId="10"/>
    <cellStyle name="Navadno 54" xfId="8"/>
    <cellStyle name="Navadno_POPIS DEL ZA GRADBENA DELA ILOVICA1" xfId="13"/>
    <cellStyle name="Normal_N36023 (2)" xfId="1"/>
    <cellStyle name="Normal_PL_SD" xfId="15"/>
    <cellStyle name="Pojasnjevalno besedilo 2" xfId="12"/>
    <cellStyle name="Valuta" xfId="2" builtinId="4"/>
    <cellStyle name="Valuta 2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D_KOZARJE\mapa_05\popis_podboj\Kozarje_popis_Strojni_JPE_PGD_09112007_podbo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trojniki\PLIN\JPE%20LJUBLJANA\plin_JPE_RV%2033_8089\00_04_05_09_PZI_8089\05_01_Strojne_instalacije_in_strojna_oprema\PZI_RV33_POP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a.pleho/STARI_C/KalWin/Predrac/RTP%20LO&#268;NA/EXCELTXT/REEL34-6X0130-popis%20DZ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N_31260"/>
      <sheetName val="N_31262"/>
      <sheetName val="N_31361"/>
      <sheetName val="N_31363"/>
      <sheetName val="N_40062"/>
      <sheetName val="N_40063"/>
      <sheetName val="N_40065"/>
      <sheetName val="N_40066"/>
      <sheetName val="N_40068"/>
      <sheetName val="N_40067"/>
      <sheetName val="N_40069 "/>
      <sheetName val="N_40070"/>
      <sheetName val="P"/>
      <sheetName val="REK"/>
      <sheetName val="HPR_SD_stara verzija"/>
    </sheetNames>
    <sheetDataSet>
      <sheetData sheetId="0">
        <row r="16">
          <cell r="B16">
            <v>1.2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ARMATURA"/>
      <sheetName val="MATERIAL"/>
      <sheetName val="REKAPITULACIJA"/>
    </sheetNames>
    <sheetDataSet>
      <sheetData sheetId="0" refreshError="1">
        <row r="14">
          <cell r="B14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-gr.del"/>
      <sheetName val="1.plato"/>
      <sheetName val="2.komandna stavba"/>
      <sheetName val="3.temelj TR1"/>
      <sheetName val="4.temelj TR2"/>
      <sheetName val="5.tem.portala in podstavkov VN "/>
      <sheetName val="6.jeklene konstrukcije"/>
      <sheetName val="7.kabelska kanalizacija"/>
      <sheetName val="8. 110 kV DV"/>
      <sheetName val="9.ozemljit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1">
          <cell r="F111">
            <v>0</v>
          </cell>
        </row>
        <row r="127">
          <cell r="F127">
            <v>0</v>
          </cell>
        </row>
        <row r="151">
          <cell r="F151">
            <v>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1"/>
  <sheetViews>
    <sheetView tabSelected="1" zoomScaleNormal="100" zoomScaleSheetLayoutView="100" workbookViewId="0">
      <selection activeCell="F6" sqref="F6"/>
    </sheetView>
  </sheetViews>
  <sheetFormatPr defaultRowHeight="12.75" x14ac:dyDescent="0.2"/>
  <cols>
    <col min="1" max="1" width="8" style="183" customWidth="1"/>
    <col min="2" max="4" width="9.140625" style="174"/>
    <col min="5" max="5" width="23.5703125" style="174" customWidth="1"/>
    <col min="6" max="6" width="26.42578125" style="174" customWidth="1"/>
    <col min="7" max="7" width="43" style="174" customWidth="1"/>
    <col min="8" max="16384" width="9.140625" style="174"/>
  </cols>
  <sheetData>
    <row r="1" spans="1:9" ht="50.25" customHeight="1" x14ac:dyDescent="0.25">
      <c r="A1" s="173"/>
      <c r="B1" s="195" t="s">
        <v>283</v>
      </c>
      <c r="C1" s="195"/>
      <c r="D1" s="195"/>
      <c r="E1" s="195"/>
      <c r="F1" s="195"/>
    </row>
    <row r="2" spans="1:9" ht="29.25" customHeight="1" thickBot="1" x14ac:dyDescent="0.3">
      <c r="A2" s="173"/>
      <c r="B2" s="175"/>
      <c r="C2" s="175"/>
      <c r="D2" s="175"/>
      <c r="E2" s="175"/>
      <c r="F2" s="175"/>
    </row>
    <row r="3" spans="1:9" ht="43.5" customHeight="1" thickBot="1" x14ac:dyDescent="0.25">
      <c r="A3" s="189" t="s">
        <v>284</v>
      </c>
      <c r="B3" s="196" t="s">
        <v>285</v>
      </c>
      <c r="C3" s="197"/>
      <c r="D3" s="197"/>
      <c r="E3" s="198"/>
      <c r="F3" s="176" t="s">
        <v>286</v>
      </c>
    </row>
    <row r="4" spans="1:9" ht="52.5" customHeight="1" thickBot="1" x14ac:dyDescent="0.25">
      <c r="A4" s="177" t="s">
        <v>292</v>
      </c>
      <c r="B4" s="199" t="s">
        <v>290</v>
      </c>
      <c r="C4" s="200"/>
      <c r="D4" s="200"/>
      <c r="E4" s="201"/>
      <c r="F4" s="178">
        <f>SUM(Rekapitulacija_GD!G16)</f>
        <v>4000</v>
      </c>
      <c r="I4" s="179"/>
    </row>
    <row r="5" spans="1:9" ht="52.5" customHeight="1" thickBot="1" x14ac:dyDescent="0.25">
      <c r="A5" s="177" t="s">
        <v>293</v>
      </c>
      <c r="B5" s="199" t="s">
        <v>291</v>
      </c>
      <c r="C5" s="200"/>
      <c r="D5" s="200"/>
      <c r="E5" s="201"/>
      <c r="F5" s="178">
        <f>SUM('Rekapitulacija_GD (2)'!G10)</f>
        <v>375</v>
      </c>
      <c r="I5" s="179"/>
    </row>
    <row r="6" spans="1:9" ht="42" customHeight="1" x14ac:dyDescent="0.2">
      <c r="A6" s="190"/>
      <c r="B6" s="202" t="s">
        <v>287</v>
      </c>
      <c r="C6" s="203"/>
      <c r="D6" s="203"/>
      <c r="E6" s="204"/>
      <c r="F6" s="192">
        <f>F4+F5</f>
        <v>4375</v>
      </c>
    </row>
    <row r="7" spans="1:9" ht="25.5" customHeight="1" thickBot="1" x14ac:dyDescent="0.25">
      <c r="A7" s="191"/>
      <c r="B7" s="205" t="s">
        <v>288</v>
      </c>
      <c r="C7" s="206"/>
      <c r="D7" s="206"/>
      <c r="E7" s="207"/>
      <c r="F7" s="193"/>
    </row>
    <row r="8" spans="1:9" ht="33" customHeight="1" x14ac:dyDescent="0.25">
      <c r="A8" s="173"/>
      <c r="B8" s="180"/>
      <c r="C8" s="180"/>
      <c r="D8" s="180"/>
      <c r="E8" s="180"/>
      <c r="F8" s="180"/>
    </row>
    <row r="9" spans="1:9" ht="15" x14ac:dyDescent="0.25">
      <c r="A9" s="173"/>
      <c r="B9" s="194" t="s">
        <v>289</v>
      </c>
      <c r="C9" s="194"/>
      <c r="D9" s="194"/>
      <c r="E9" s="194"/>
      <c r="F9" s="181"/>
    </row>
    <row r="10" spans="1:9" x14ac:dyDescent="0.2">
      <c r="A10" s="182"/>
      <c r="B10" s="12"/>
      <c r="C10" s="12"/>
      <c r="D10" s="12"/>
      <c r="E10" s="12"/>
      <c r="F10" s="12"/>
    </row>
    <row r="11" spans="1:9" x14ac:dyDescent="0.2">
      <c r="A11" s="182"/>
      <c r="B11" s="12"/>
      <c r="C11" s="12"/>
      <c r="D11" s="12"/>
      <c r="E11" s="12"/>
      <c r="F11" s="12"/>
    </row>
  </sheetData>
  <sheetProtection password="CF65" sheet="1" objects="1" scenarios="1"/>
  <mergeCells count="7">
    <mergeCell ref="B9:E9"/>
    <mergeCell ref="B1:F1"/>
    <mergeCell ref="B3:E3"/>
    <mergeCell ref="B4:E4"/>
    <mergeCell ref="B5:E5"/>
    <mergeCell ref="B6:E6"/>
    <mergeCell ref="B7:E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1"/>
  <sheetViews>
    <sheetView topLeftCell="A51" zoomScaleNormal="100" zoomScaleSheetLayoutView="100" workbookViewId="0">
      <selection activeCell="E35" sqref="E35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207</v>
      </c>
      <c r="B3" s="81" t="s">
        <v>249</v>
      </c>
      <c r="C3" s="35"/>
      <c r="D3" s="36"/>
    </row>
    <row r="4" spans="1:6" x14ac:dyDescent="0.2">
      <c r="A4" s="34"/>
      <c r="B4" s="81" t="s">
        <v>242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50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ht="25.5" x14ac:dyDescent="0.2">
      <c r="A12" s="117">
        <f>COUNT($A$7:A11)+1</f>
        <v>2</v>
      </c>
      <c r="B12" s="51" t="s">
        <v>77</v>
      </c>
      <c r="C12" s="63"/>
      <c r="D12" s="29"/>
      <c r="E12" s="46"/>
      <c r="F12" s="46"/>
    </row>
    <row r="13" spans="1:6" ht="63.75" x14ac:dyDescent="0.2">
      <c r="A13" s="117"/>
      <c r="B13" s="52" t="s">
        <v>78</v>
      </c>
      <c r="C13" s="63"/>
      <c r="D13" s="29"/>
      <c r="E13" s="46"/>
      <c r="F13" s="47"/>
    </row>
    <row r="14" spans="1:6" ht="14.25" x14ac:dyDescent="0.2">
      <c r="A14" s="117"/>
      <c r="B14" s="52"/>
      <c r="C14" s="63">
        <v>100</v>
      </c>
      <c r="D14" s="29" t="s">
        <v>62</v>
      </c>
      <c r="E14" s="58"/>
      <c r="F14" s="46">
        <f>C14*E14</f>
        <v>0</v>
      </c>
    </row>
    <row r="15" spans="1:6" x14ac:dyDescent="0.2">
      <c r="A15" s="117"/>
      <c r="B15" s="52"/>
      <c r="C15" s="63"/>
      <c r="D15" s="29"/>
      <c r="E15" s="46"/>
      <c r="F15" s="46"/>
    </row>
    <row r="16" spans="1:6" x14ac:dyDescent="0.2">
      <c r="A16" s="124"/>
      <c r="B16" s="88"/>
      <c r="C16" s="67"/>
      <c r="D16" s="61"/>
      <c r="E16" s="62"/>
      <c r="F16" s="62"/>
    </row>
    <row r="17" spans="1:6" x14ac:dyDescent="0.2">
      <c r="A17" s="117">
        <f>COUNT($A$7:A16)+1</f>
        <v>3</v>
      </c>
      <c r="B17" s="51" t="s">
        <v>30</v>
      </c>
      <c r="C17" s="63"/>
      <c r="D17" s="29"/>
      <c r="E17" s="46"/>
      <c r="F17" s="46"/>
    </row>
    <row r="18" spans="1:6" ht="25.5" x14ac:dyDescent="0.2">
      <c r="A18" s="122"/>
      <c r="B18" s="52" t="s">
        <v>29</v>
      </c>
      <c r="C18" s="63"/>
      <c r="D18" s="29"/>
      <c r="E18" s="46"/>
      <c r="F18" s="47"/>
    </row>
    <row r="19" spans="1:6" ht="14.25" x14ac:dyDescent="0.2">
      <c r="A19" s="122"/>
      <c r="B19" s="52"/>
      <c r="C19" s="63">
        <v>40</v>
      </c>
      <c r="D19" s="29" t="s">
        <v>62</v>
      </c>
      <c r="E19" s="58"/>
      <c r="F19" s="46">
        <f>C19*E19</f>
        <v>0</v>
      </c>
    </row>
    <row r="20" spans="1:6" x14ac:dyDescent="0.2">
      <c r="A20" s="123"/>
      <c r="B20" s="84"/>
      <c r="C20" s="64"/>
      <c r="D20" s="65"/>
      <c r="E20" s="66"/>
      <c r="F20" s="66"/>
    </row>
    <row r="21" spans="1:6" x14ac:dyDescent="0.2">
      <c r="A21" s="124"/>
      <c r="B21" s="83"/>
      <c r="C21" s="67"/>
      <c r="D21" s="61"/>
      <c r="E21" s="62"/>
      <c r="F21" s="62"/>
    </row>
    <row r="22" spans="1:6" ht="25.5" x14ac:dyDescent="0.2">
      <c r="A22" s="117">
        <f>COUNT($A$7:A21)+1</f>
        <v>4</v>
      </c>
      <c r="B22" s="51" t="s">
        <v>123</v>
      </c>
      <c r="C22" s="63"/>
      <c r="D22" s="29"/>
      <c r="E22" s="46"/>
      <c r="F22" s="47"/>
    </row>
    <row r="23" spans="1:6" ht="63.75" x14ac:dyDescent="0.2">
      <c r="A23" s="122"/>
      <c r="B23" s="52" t="s">
        <v>171</v>
      </c>
      <c r="C23" s="63"/>
      <c r="D23" s="29"/>
      <c r="E23" s="46"/>
      <c r="F23" s="47"/>
    </row>
    <row r="24" spans="1:6" ht="14.25" x14ac:dyDescent="0.2">
      <c r="A24" s="122"/>
      <c r="B24" s="52" t="s">
        <v>49</v>
      </c>
      <c r="C24" s="63">
        <v>45</v>
      </c>
      <c r="D24" s="29" t="s">
        <v>61</v>
      </c>
      <c r="E24" s="58"/>
      <c r="F24" s="46">
        <f>C24*E25</f>
        <v>0</v>
      </c>
    </row>
    <row r="25" spans="1:6" ht="14.25" x14ac:dyDescent="0.2">
      <c r="A25" s="122"/>
      <c r="B25" s="52" t="s">
        <v>50</v>
      </c>
      <c r="C25" s="63">
        <v>10</v>
      </c>
      <c r="D25" s="29" t="s">
        <v>61</v>
      </c>
      <c r="E25" s="58"/>
      <c r="F25" s="46">
        <f>C25*E25</f>
        <v>0</v>
      </c>
    </row>
    <row r="26" spans="1:6" x14ac:dyDescent="0.2">
      <c r="A26" s="123"/>
      <c r="B26" s="84"/>
      <c r="C26" s="64"/>
      <c r="D26" s="65"/>
      <c r="E26" s="66"/>
      <c r="F26" s="66"/>
    </row>
    <row r="27" spans="1:6" x14ac:dyDescent="0.2">
      <c r="A27" s="124"/>
      <c r="B27" s="83"/>
      <c r="C27" s="67"/>
      <c r="D27" s="61"/>
      <c r="E27" s="62"/>
      <c r="F27" s="62"/>
    </row>
    <row r="28" spans="1:6" x14ac:dyDescent="0.2">
      <c r="A28" s="117">
        <f>COUNT($A$7:A27)+1</f>
        <v>5</v>
      </c>
      <c r="B28" s="51" t="s">
        <v>33</v>
      </c>
      <c r="C28" s="63"/>
      <c r="D28" s="29"/>
      <c r="E28" s="46"/>
      <c r="F28" s="46"/>
    </row>
    <row r="29" spans="1:6" ht="76.5" x14ac:dyDescent="0.2">
      <c r="A29" s="122"/>
      <c r="B29" s="52" t="s">
        <v>125</v>
      </c>
      <c r="C29" s="63"/>
      <c r="D29" s="29"/>
      <c r="E29" s="46"/>
      <c r="F29" s="46"/>
    </row>
    <row r="30" spans="1:6" ht="14.25" x14ac:dyDescent="0.2">
      <c r="A30" s="122"/>
      <c r="B30" s="52"/>
      <c r="C30" s="63">
        <v>10</v>
      </c>
      <c r="D30" s="29" t="s">
        <v>61</v>
      </c>
      <c r="E30" s="58"/>
      <c r="F30" s="46">
        <f>C30*E30</f>
        <v>0</v>
      </c>
    </row>
    <row r="31" spans="1:6" x14ac:dyDescent="0.2">
      <c r="A31" s="123"/>
      <c r="B31" s="84"/>
      <c r="C31" s="64"/>
      <c r="D31" s="65"/>
      <c r="E31" s="66"/>
      <c r="F31" s="66"/>
    </row>
    <row r="32" spans="1:6" x14ac:dyDescent="0.2">
      <c r="A32" s="124"/>
      <c r="B32" s="83"/>
      <c r="C32" s="67"/>
      <c r="D32" s="61"/>
      <c r="E32" s="62"/>
      <c r="F32" s="62"/>
    </row>
    <row r="33" spans="1:6" x14ac:dyDescent="0.2">
      <c r="A33" s="117">
        <f>COUNT($A$7:A32)+1</f>
        <v>6</v>
      </c>
      <c r="B33" s="51" t="s">
        <v>39</v>
      </c>
      <c r="C33" s="63"/>
      <c r="D33" s="29"/>
      <c r="E33" s="46"/>
      <c r="F33" s="46"/>
    </row>
    <row r="34" spans="1:6" ht="63.75" x14ac:dyDescent="0.2">
      <c r="A34" s="122"/>
      <c r="B34" s="52" t="s">
        <v>167</v>
      </c>
      <c r="C34" s="63"/>
      <c r="D34" s="29"/>
      <c r="E34" s="46"/>
      <c r="F34" s="46"/>
    </row>
    <row r="35" spans="1:6" ht="14.25" x14ac:dyDescent="0.2">
      <c r="A35" s="122"/>
      <c r="B35" s="52"/>
      <c r="C35" s="63">
        <v>15</v>
      </c>
      <c r="D35" s="29" t="s">
        <v>61</v>
      </c>
      <c r="E35" s="58"/>
      <c r="F35" s="46">
        <f>C35*E35</f>
        <v>0</v>
      </c>
    </row>
    <row r="36" spans="1:6" x14ac:dyDescent="0.2">
      <c r="A36" s="123"/>
      <c r="B36" s="84"/>
      <c r="C36" s="64"/>
      <c r="D36" s="65"/>
      <c r="E36" s="66"/>
      <c r="F36" s="66"/>
    </row>
    <row r="37" spans="1:6" x14ac:dyDescent="0.2">
      <c r="A37" s="124"/>
      <c r="B37" s="83"/>
      <c r="C37" s="67"/>
      <c r="D37" s="61"/>
      <c r="E37" s="62"/>
      <c r="F37" s="62"/>
    </row>
    <row r="38" spans="1:6" x14ac:dyDescent="0.2">
      <c r="A38" s="117">
        <f>COUNT($A$7:A37)+1</f>
        <v>7</v>
      </c>
      <c r="B38" s="51" t="s">
        <v>126</v>
      </c>
      <c r="C38" s="63"/>
      <c r="D38" s="29"/>
      <c r="E38" s="46"/>
      <c r="F38" s="46"/>
    </row>
    <row r="39" spans="1:6" ht="89.25" x14ac:dyDescent="0.2">
      <c r="A39" s="122"/>
      <c r="B39" s="52" t="s">
        <v>168</v>
      </c>
      <c r="C39" s="63"/>
      <c r="D39" s="29"/>
      <c r="E39" s="46"/>
      <c r="F39" s="46"/>
    </row>
    <row r="40" spans="1:6" ht="14.25" x14ac:dyDescent="0.2">
      <c r="A40" s="122"/>
      <c r="B40" s="52"/>
      <c r="C40" s="63">
        <v>25</v>
      </c>
      <c r="D40" s="29" t="s">
        <v>61</v>
      </c>
      <c r="E40" s="58"/>
      <c r="F40" s="46">
        <f>C40*E40</f>
        <v>0</v>
      </c>
    </row>
    <row r="41" spans="1:6" x14ac:dyDescent="0.2">
      <c r="A41" s="123"/>
      <c r="B41" s="84"/>
      <c r="C41" s="64"/>
      <c r="D41" s="65"/>
      <c r="E41" s="66"/>
      <c r="F41" s="66"/>
    </row>
    <row r="42" spans="1:6" x14ac:dyDescent="0.2">
      <c r="A42" s="124"/>
      <c r="B42" s="83"/>
      <c r="C42" s="67"/>
      <c r="D42" s="61"/>
      <c r="E42" s="62"/>
      <c r="F42" s="62"/>
    </row>
    <row r="43" spans="1:6" x14ac:dyDescent="0.2">
      <c r="A43" s="117">
        <f>COUNT($A$7:A42)+1</f>
        <v>8</v>
      </c>
      <c r="B43" s="51" t="s">
        <v>127</v>
      </c>
      <c r="C43" s="63"/>
      <c r="D43" s="29"/>
      <c r="E43" s="46"/>
      <c r="F43" s="47"/>
    </row>
    <row r="44" spans="1:6" ht="63.75" x14ac:dyDescent="0.2">
      <c r="A44" s="122"/>
      <c r="B44" s="52" t="s">
        <v>169</v>
      </c>
      <c r="C44" s="63"/>
      <c r="D44" s="29"/>
      <c r="E44" s="46"/>
      <c r="F44" s="47"/>
    </row>
    <row r="45" spans="1:6" ht="14.25" x14ac:dyDescent="0.2">
      <c r="A45" s="122"/>
      <c r="B45" s="52"/>
      <c r="C45" s="63">
        <v>10</v>
      </c>
      <c r="D45" s="29" t="s">
        <v>61</v>
      </c>
      <c r="E45" s="58"/>
      <c r="F45" s="46">
        <f>C45*E45</f>
        <v>0</v>
      </c>
    </row>
    <row r="46" spans="1:6" x14ac:dyDescent="0.2">
      <c r="A46" s="123"/>
      <c r="B46" s="84"/>
      <c r="C46" s="64"/>
      <c r="D46" s="65"/>
      <c r="E46" s="66"/>
      <c r="F46" s="66"/>
    </row>
    <row r="47" spans="1:6" x14ac:dyDescent="0.2">
      <c r="A47" s="124"/>
      <c r="B47" s="88"/>
      <c r="C47" s="67"/>
      <c r="D47" s="111"/>
      <c r="E47" s="89"/>
      <c r="F47" s="89"/>
    </row>
    <row r="48" spans="1:6" x14ac:dyDescent="0.2">
      <c r="A48" s="117">
        <f>COUNT($A$7:A47)+1</f>
        <v>9</v>
      </c>
      <c r="B48" s="51" t="s">
        <v>32</v>
      </c>
      <c r="C48" s="63"/>
      <c r="D48" s="29"/>
      <c r="E48" s="46"/>
      <c r="F48" s="46"/>
    </row>
    <row r="49" spans="1:6" ht="38.25" x14ac:dyDescent="0.2">
      <c r="A49" s="122"/>
      <c r="B49" s="52" t="s">
        <v>31</v>
      </c>
      <c r="C49" s="63"/>
      <c r="D49" s="29"/>
      <c r="E49" s="46"/>
      <c r="F49" s="47"/>
    </row>
    <row r="50" spans="1:6" ht="14.25" x14ac:dyDescent="0.2">
      <c r="A50" s="122"/>
      <c r="B50" s="52"/>
      <c r="C50" s="63">
        <v>55</v>
      </c>
      <c r="D50" s="29" t="s">
        <v>61</v>
      </c>
      <c r="E50" s="58"/>
      <c r="F50" s="46">
        <f>C50*E50</f>
        <v>0</v>
      </c>
    </row>
    <row r="51" spans="1:6" x14ac:dyDescent="0.2">
      <c r="A51" s="123"/>
      <c r="B51" s="84"/>
      <c r="C51" s="64"/>
      <c r="D51" s="65"/>
      <c r="E51" s="66"/>
      <c r="F51" s="66"/>
    </row>
    <row r="52" spans="1:6" x14ac:dyDescent="0.2">
      <c r="A52" s="124"/>
      <c r="B52" s="83"/>
      <c r="C52" s="67"/>
      <c r="D52" s="61"/>
      <c r="E52" s="62"/>
      <c r="F52" s="62"/>
    </row>
    <row r="53" spans="1:6" x14ac:dyDescent="0.2">
      <c r="A53" s="117">
        <f>COUNT($A$7:A52)+1</f>
        <v>10</v>
      </c>
      <c r="B53" s="51" t="s">
        <v>36</v>
      </c>
      <c r="C53" s="63"/>
      <c r="D53" s="29"/>
      <c r="E53" s="46"/>
      <c r="F53" s="46"/>
    </row>
    <row r="54" spans="1:6" ht="38.25" x14ac:dyDescent="0.2">
      <c r="A54" s="122"/>
      <c r="B54" s="52" t="s">
        <v>55</v>
      </c>
      <c r="C54" s="63"/>
      <c r="D54" s="29"/>
      <c r="E54" s="46"/>
      <c r="F54" s="47"/>
    </row>
    <row r="55" spans="1:6" ht="14.25" x14ac:dyDescent="0.2">
      <c r="A55" s="122"/>
      <c r="B55" s="52"/>
      <c r="C55" s="63">
        <v>50</v>
      </c>
      <c r="D55" s="29" t="s">
        <v>56</v>
      </c>
      <c r="E55" s="58"/>
      <c r="F55" s="46">
        <f>C55*E55</f>
        <v>0</v>
      </c>
    </row>
    <row r="56" spans="1:6" x14ac:dyDescent="0.2">
      <c r="A56" s="123"/>
      <c r="B56" s="84"/>
      <c r="C56" s="64"/>
      <c r="D56" s="65"/>
      <c r="E56" s="66"/>
      <c r="F56" s="66"/>
    </row>
    <row r="57" spans="1:6" x14ac:dyDescent="0.2">
      <c r="A57" s="124"/>
      <c r="B57" s="83"/>
      <c r="C57" s="67"/>
      <c r="D57" s="61"/>
      <c r="E57" s="62"/>
      <c r="F57" s="62"/>
    </row>
    <row r="58" spans="1:6" x14ac:dyDescent="0.2">
      <c r="A58" s="117">
        <f>COUNT($A$7:A57)+1</f>
        <v>11</v>
      </c>
      <c r="B58" s="51" t="s">
        <v>40</v>
      </c>
      <c r="C58" s="63"/>
      <c r="D58" s="29"/>
      <c r="E58" s="46"/>
      <c r="F58" s="47"/>
    </row>
    <row r="59" spans="1:6" ht="38.25" x14ac:dyDescent="0.2">
      <c r="A59" s="122"/>
      <c r="B59" s="52" t="s">
        <v>129</v>
      </c>
      <c r="C59" s="63"/>
      <c r="D59" s="29"/>
      <c r="E59" s="46"/>
      <c r="F59" s="47"/>
    </row>
    <row r="60" spans="1:6" x14ac:dyDescent="0.2">
      <c r="A60" s="122"/>
      <c r="B60" s="52"/>
      <c r="C60" s="63">
        <v>2</v>
      </c>
      <c r="D60" s="29" t="s">
        <v>1</v>
      </c>
      <c r="E60" s="58"/>
      <c r="F60" s="46">
        <f>C60*E60</f>
        <v>0</v>
      </c>
    </row>
    <row r="61" spans="1:6" x14ac:dyDescent="0.2">
      <c r="A61" s="123"/>
      <c r="B61" s="84"/>
      <c r="C61" s="64"/>
      <c r="D61" s="65"/>
      <c r="E61" s="66"/>
      <c r="F61" s="66"/>
    </row>
    <row r="62" spans="1:6" x14ac:dyDescent="0.2">
      <c r="A62" s="124"/>
      <c r="B62" s="83"/>
      <c r="C62" s="67"/>
      <c r="D62" s="61"/>
      <c r="E62" s="62"/>
      <c r="F62" s="62"/>
    </row>
    <row r="63" spans="1:6" x14ac:dyDescent="0.2">
      <c r="A63" s="117">
        <f>COUNT($A$7:A62)+1</f>
        <v>12</v>
      </c>
      <c r="B63" s="51" t="s">
        <v>42</v>
      </c>
      <c r="C63" s="63"/>
      <c r="D63" s="29"/>
      <c r="E63" s="46"/>
      <c r="F63" s="46"/>
    </row>
    <row r="64" spans="1:6" ht="25.5" x14ac:dyDescent="0.2">
      <c r="A64" s="122"/>
      <c r="B64" s="52" t="s">
        <v>41</v>
      </c>
      <c r="C64" s="63"/>
      <c r="D64" s="29"/>
      <c r="E64" s="46"/>
      <c r="F64" s="47"/>
    </row>
    <row r="65" spans="1:6" x14ac:dyDescent="0.2">
      <c r="A65" s="122"/>
      <c r="B65" s="52"/>
      <c r="C65" s="63">
        <v>2</v>
      </c>
      <c r="D65" s="29" t="s">
        <v>1</v>
      </c>
      <c r="E65" s="58"/>
      <c r="F65" s="46">
        <f>C65*E65</f>
        <v>0</v>
      </c>
    </row>
    <row r="66" spans="1:6" x14ac:dyDescent="0.2">
      <c r="A66" s="123"/>
      <c r="B66" s="84"/>
      <c r="C66" s="64"/>
      <c r="D66" s="65"/>
      <c r="E66" s="66"/>
      <c r="F66" s="66"/>
    </row>
    <row r="67" spans="1:6" x14ac:dyDescent="0.2">
      <c r="A67" s="124"/>
      <c r="B67" s="88"/>
      <c r="C67" s="41"/>
      <c r="D67" s="42"/>
      <c r="E67" s="43"/>
      <c r="F67" s="41"/>
    </row>
    <row r="68" spans="1:6" ht="25.5" x14ac:dyDescent="0.2">
      <c r="A68" s="117">
        <f>COUNT($A$7:A67)+1</f>
        <v>13</v>
      </c>
      <c r="B68" s="51" t="s">
        <v>43</v>
      </c>
      <c r="C68" s="47"/>
      <c r="D68" s="29"/>
      <c r="E68" s="77"/>
      <c r="F68" s="47"/>
    </row>
    <row r="69" spans="1:6" ht="102" x14ac:dyDescent="0.2">
      <c r="A69" s="120"/>
      <c r="B69" s="52" t="s">
        <v>139</v>
      </c>
      <c r="C69" s="47"/>
      <c r="D69" s="29"/>
      <c r="E69" s="46"/>
      <c r="F69" s="47"/>
    </row>
    <row r="70" spans="1:6" x14ac:dyDescent="0.2">
      <c r="A70" s="117"/>
      <c r="B70" s="112"/>
      <c r="C70" s="78"/>
      <c r="D70" s="79">
        <v>0.01</v>
      </c>
      <c r="E70" s="47"/>
      <c r="F70" s="46">
        <f>SUM(F7:F69)*D70</f>
        <v>0</v>
      </c>
    </row>
    <row r="71" spans="1:6" x14ac:dyDescent="0.2">
      <c r="A71" s="119"/>
      <c r="B71" s="113"/>
      <c r="C71" s="114"/>
      <c r="D71" s="115"/>
      <c r="E71" s="80"/>
      <c r="F71" s="66"/>
    </row>
    <row r="72" spans="1:6" x14ac:dyDescent="0.2">
      <c r="A72" s="121"/>
      <c r="B72" s="83"/>
      <c r="C72" s="60"/>
      <c r="D72" s="61"/>
      <c r="E72" s="185"/>
      <c r="F72" s="62"/>
    </row>
    <row r="73" spans="1:6" x14ac:dyDescent="0.2">
      <c r="A73" s="117">
        <f>COUNT($A$7:A72)+1</f>
        <v>14</v>
      </c>
      <c r="B73" s="51" t="s">
        <v>45</v>
      </c>
      <c r="C73" s="47"/>
      <c r="D73" s="29"/>
      <c r="E73" s="77"/>
      <c r="F73" s="46"/>
    </row>
    <row r="74" spans="1:6" ht="38.25" x14ac:dyDescent="0.2">
      <c r="A74" s="120"/>
      <c r="B74" s="52" t="s">
        <v>44</v>
      </c>
      <c r="C74" s="47"/>
      <c r="D74" s="29"/>
      <c r="E74" s="47"/>
      <c r="F74" s="46"/>
    </row>
    <row r="75" spans="1:6" x14ac:dyDescent="0.2">
      <c r="A75" s="120"/>
      <c r="B75" s="52"/>
      <c r="C75" s="78"/>
      <c r="D75" s="79">
        <v>0.02</v>
      </c>
      <c r="E75" s="47"/>
      <c r="F75" s="46">
        <f>SUM(F7:F68)*D75</f>
        <v>0</v>
      </c>
    </row>
    <row r="76" spans="1:6" x14ac:dyDescent="0.2">
      <c r="A76" s="125"/>
      <c r="B76" s="84"/>
      <c r="C76" s="80"/>
      <c r="D76" s="65"/>
      <c r="E76" s="80"/>
      <c r="F76" s="80"/>
    </row>
    <row r="77" spans="1:6" x14ac:dyDescent="0.2">
      <c r="A77" s="120"/>
      <c r="B77" s="52"/>
      <c r="C77" s="47"/>
      <c r="D77" s="29"/>
      <c r="E77" s="47"/>
      <c r="F77" s="47"/>
    </row>
    <row r="78" spans="1:6" x14ac:dyDescent="0.2">
      <c r="A78" s="117">
        <f>COUNT($A$7:A76)+1</f>
        <v>15</v>
      </c>
      <c r="B78" s="51" t="s">
        <v>140</v>
      </c>
      <c r="C78" s="47"/>
      <c r="D78" s="29"/>
      <c r="E78" s="47"/>
      <c r="F78" s="47"/>
    </row>
    <row r="79" spans="1:6" ht="38.25" x14ac:dyDescent="0.2">
      <c r="A79" s="120"/>
      <c r="B79" s="52" t="s">
        <v>46</v>
      </c>
      <c r="C79" s="78"/>
      <c r="D79" s="79">
        <v>0.1</v>
      </c>
      <c r="E79" s="47"/>
      <c r="F79" s="46">
        <f>SUM(F7:F68)*D79</f>
        <v>0</v>
      </c>
    </row>
    <row r="80" spans="1:6" x14ac:dyDescent="0.2">
      <c r="A80" s="125"/>
      <c r="B80" s="85"/>
      <c r="C80" s="47"/>
      <c r="D80" s="29"/>
      <c r="E80" s="77"/>
      <c r="F80" s="47"/>
    </row>
    <row r="81" spans="1:6" x14ac:dyDescent="0.2">
      <c r="A81" s="53"/>
      <c r="B81" s="86" t="s">
        <v>3</v>
      </c>
      <c r="C81" s="54"/>
      <c r="D81" s="55"/>
      <c r="E81" s="56" t="s">
        <v>60</v>
      </c>
      <c r="F81" s="56">
        <f>SUM(F9:F80)</f>
        <v>0</v>
      </c>
    </row>
  </sheetData>
  <sheetProtection algorithmName="SHA-512" hashValue="HQwupPdXOSdqMua1PJNyxV56u6+fhjPNfnbLjiP9VhpyN/2IiKOpb/7lbd7Z6DV2+M5GI6PhTcxr2FWfbWUBng==" saltValue="GhpqEjyBF5fTfWUCIILYR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2" manualBreakCount="2">
    <brk id="31" max="5" man="1"/>
    <brk id="61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1"/>
  <sheetViews>
    <sheetView zoomScaleNormal="100" zoomScaleSheetLayoutView="100" workbookViewId="0">
      <selection activeCell="G8" sqref="G8"/>
    </sheetView>
  </sheetViews>
  <sheetFormatPr defaultColWidth="9.140625" defaultRowHeight="12.75" x14ac:dyDescent="0.2"/>
  <cols>
    <col min="1" max="1" width="6.7109375" style="35" customWidth="1"/>
    <col min="2" max="2" width="36.7109375" style="5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11" t="s">
        <v>9</v>
      </c>
      <c r="C1" s="35"/>
      <c r="D1" s="36"/>
    </row>
    <row r="2" spans="1:6" x14ac:dyDescent="0.2">
      <c r="A2" s="34" t="s">
        <v>69</v>
      </c>
      <c r="B2" s="11" t="s">
        <v>10</v>
      </c>
      <c r="C2" s="35"/>
      <c r="D2" s="36"/>
    </row>
    <row r="3" spans="1:6" x14ac:dyDescent="0.2">
      <c r="A3" s="34" t="s">
        <v>208</v>
      </c>
      <c r="B3" s="11" t="s">
        <v>219</v>
      </c>
      <c r="C3" s="35"/>
      <c r="D3" s="36"/>
    </row>
    <row r="4" spans="1:6" x14ac:dyDescent="0.2">
      <c r="A4" s="34"/>
      <c r="B4" s="11"/>
      <c r="C4" s="35"/>
      <c r="D4" s="36"/>
    </row>
    <row r="5" spans="1:6" ht="76.5" x14ac:dyDescent="0.2">
      <c r="A5" s="132" t="s">
        <v>0</v>
      </c>
      <c r="B5" s="136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40"/>
      <c r="C6" s="41"/>
      <c r="D6" s="42"/>
      <c r="E6" s="43"/>
      <c r="F6" s="41"/>
    </row>
    <row r="7" spans="1:6" s="12" customFormat="1" ht="25.5" x14ac:dyDescent="0.2">
      <c r="A7" s="117">
        <v>1</v>
      </c>
      <c r="B7" s="51" t="s">
        <v>220</v>
      </c>
      <c r="C7" s="63"/>
      <c r="D7" s="29"/>
      <c r="E7" s="46"/>
      <c r="F7" s="46"/>
    </row>
    <row r="8" spans="1:6" s="12" customFormat="1" ht="216.75" x14ac:dyDescent="0.2">
      <c r="A8" s="122"/>
      <c r="B8" s="52" t="s">
        <v>210</v>
      </c>
      <c r="C8" s="117"/>
      <c r="D8" s="29"/>
      <c r="E8" s="46"/>
      <c r="F8" s="46"/>
    </row>
    <row r="9" spans="1:6" s="12" customFormat="1" x14ac:dyDescent="0.2">
      <c r="A9" s="122"/>
      <c r="B9" s="52" t="s">
        <v>180</v>
      </c>
      <c r="C9" s="45">
        <v>1</v>
      </c>
      <c r="D9" s="29" t="s">
        <v>1</v>
      </c>
      <c r="E9" s="184">
        <v>125</v>
      </c>
      <c r="F9" s="46">
        <f>C9*E9</f>
        <v>125</v>
      </c>
    </row>
    <row r="10" spans="1:6" s="12" customFormat="1" x14ac:dyDescent="0.2">
      <c r="A10" s="123"/>
      <c r="B10" s="84"/>
      <c r="C10" s="64"/>
      <c r="D10" s="65"/>
      <c r="E10" s="66"/>
      <c r="F10" s="66"/>
    </row>
    <row r="11" spans="1:6" s="12" customFormat="1" x14ac:dyDescent="0.2">
      <c r="A11" s="122"/>
      <c r="B11" s="52"/>
      <c r="C11" s="45"/>
      <c r="D11" s="29"/>
      <c r="E11" s="46"/>
      <c r="F11" s="46"/>
    </row>
    <row r="12" spans="1:6" s="12" customFormat="1" x14ac:dyDescent="0.2">
      <c r="A12" s="123"/>
      <c r="B12" s="84"/>
      <c r="C12" s="64"/>
      <c r="D12" s="65"/>
      <c r="E12" s="66"/>
      <c r="F12" s="66"/>
    </row>
    <row r="13" spans="1:6" s="12" customFormat="1" x14ac:dyDescent="0.2">
      <c r="A13" s="53"/>
      <c r="B13" s="86" t="s">
        <v>3</v>
      </c>
      <c r="C13" s="54"/>
      <c r="D13" s="55"/>
      <c r="E13" s="56" t="s">
        <v>60</v>
      </c>
      <c r="F13" s="56">
        <f>SUM(F6:F11)</f>
        <v>125</v>
      </c>
    </row>
    <row r="14" spans="1:6" s="12" customFormat="1" x14ac:dyDescent="0.2">
      <c r="A14" s="139"/>
      <c r="B14" s="140"/>
      <c r="C14" s="141"/>
      <c r="D14" s="142"/>
      <c r="E14" s="143"/>
      <c r="F14" s="143"/>
    </row>
    <row r="15" spans="1:6" s="12" customFormat="1" x14ac:dyDescent="0.2">
      <c r="A15" s="35"/>
      <c r="B15" s="87"/>
      <c r="C15" s="38"/>
      <c r="D15" s="39"/>
      <c r="E15" s="37"/>
      <c r="F15" s="38"/>
    </row>
    <row r="16" spans="1:6" s="12" customFormat="1" x14ac:dyDescent="0.2">
      <c r="A16" s="131"/>
      <c r="B16" s="129"/>
      <c r="C16" s="126"/>
      <c r="D16" s="127"/>
      <c r="E16" s="49"/>
      <c r="F16" s="49"/>
    </row>
    <row r="17" spans="1:6" s="12" customFormat="1" x14ac:dyDescent="0.2">
      <c r="A17" s="131"/>
      <c r="B17" s="129"/>
      <c r="C17" s="126"/>
      <c r="D17" s="127"/>
      <c r="E17" s="49"/>
      <c r="F17" s="49"/>
    </row>
    <row r="18" spans="1:6" s="12" customFormat="1" x14ac:dyDescent="0.2">
      <c r="A18" s="131"/>
      <c r="B18" s="129"/>
      <c r="C18" s="126"/>
      <c r="D18" s="127"/>
      <c r="E18" s="49"/>
      <c r="F18" s="49"/>
    </row>
    <row r="19" spans="1:6" s="12" customFormat="1" x14ac:dyDescent="0.2">
      <c r="A19" s="131"/>
      <c r="B19" s="129"/>
      <c r="C19" s="126"/>
      <c r="D19" s="127"/>
      <c r="E19" s="49"/>
      <c r="F19" s="49"/>
    </row>
    <row r="20" spans="1:6" s="12" customFormat="1" x14ac:dyDescent="0.2">
      <c r="A20" s="131"/>
      <c r="B20" s="129"/>
      <c r="C20" s="126"/>
      <c r="D20" s="127"/>
      <c r="E20" s="49"/>
      <c r="F20" s="49"/>
    </row>
    <row r="21" spans="1:6" s="12" customFormat="1" x14ac:dyDescent="0.2">
      <c r="A21" s="131"/>
      <c r="B21" s="129"/>
      <c r="C21" s="126"/>
      <c r="D21" s="127"/>
      <c r="E21" s="49"/>
      <c r="F21" s="49"/>
    </row>
  </sheetData>
  <sheetProtection password="CF65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0"/>
  <sheetViews>
    <sheetView topLeftCell="A52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6.7109375" style="35" customWidth="1"/>
    <col min="2" max="2" width="36.7109375" style="5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11" t="s">
        <v>9</v>
      </c>
      <c r="C1" s="35"/>
      <c r="D1" s="36"/>
    </row>
    <row r="2" spans="1:6" x14ac:dyDescent="0.2">
      <c r="A2" s="34" t="s">
        <v>69</v>
      </c>
      <c r="B2" s="11" t="s">
        <v>10</v>
      </c>
      <c r="C2" s="35"/>
      <c r="D2" s="36"/>
    </row>
    <row r="3" spans="1:6" x14ac:dyDescent="0.2">
      <c r="A3" s="34" t="s">
        <v>175</v>
      </c>
      <c r="B3" s="11" t="s">
        <v>221</v>
      </c>
      <c r="C3" s="35"/>
      <c r="D3" s="36"/>
    </row>
    <row r="4" spans="1:6" x14ac:dyDescent="0.2">
      <c r="A4" s="34"/>
      <c r="B4" s="11"/>
      <c r="C4" s="35"/>
      <c r="D4" s="36"/>
    </row>
    <row r="5" spans="1:6" ht="76.5" x14ac:dyDescent="0.2">
      <c r="A5" s="132" t="s">
        <v>0</v>
      </c>
      <c r="B5" s="136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40"/>
      <c r="C6" s="41"/>
      <c r="D6" s="42"/>
      <c r="E6" s="43"/>
      <c r="F6" s="41"/>
    </row>
    <row r="7" spans="1:6" s="12" customFormat="1" ht="25.5" x14ac:dyDescent="0.2">
      <c r="A7" s="117">
        <v>1</v>
      </c>
      <c r="B7" s="51" t="s">
        <v>222</v>
      </c>
      <c r="C7" s="63"/>
      <c r="D7" s="29"/>
      <c r="E7" s="46"/>
      <c r="F7" s="46"/>
    </row>
    <row r="8" spans="1:6" s="12" customFormat="1" ht="216.75" x14ac:dyDescent="0.2">
      <c r="A8" s="122"/>
      <c r="B8" s="52" t="s">
        <v>210</v>
      </c>
      <c r="C8" s="117"/>
      <c r="D8" s="29"/>
      <c r="E8" s="46"/>
      <c r="F8" s="46"/>
    </row>
    <row r="9" spans="1:6" s="12" customFormat="1" x14ac:dyDescent="0.2">
      <c r="A9" s="122"/>
      <c r="B9" s="52" t="s">
        <v>180</v>
      </c>
      <c r="C9" s="45">
        <v>1</v>
      </c>
      <c r="D9" s="29" t="s">
        <v>1</v>
      </c>
      <c r="E9" s="184">
        <v>125</v>
      </c>
      <c r="F9" s="46">
        <f>C9*E9</f>
        <v>125</v>
      </c>
    </row>
    <row r="10" spans="1:6" s="12" customFormat="1" x14ac:dyDescent="0.2">
      <c r="A10" s="123"/>
      <c r="B10" s="84"/>
      <c r="C10" s="64"/>
      <c r="D10" s="65"/>
      <c r="E10" s="46"/>
      <c r="F10" s="66"/>
    </row>
    <row r="11" spans="1:6" s="12" customFormat="1" x14ac:dyDescent="0.2">
      <c r="A11" s="122"/>
      <c r="B11" s="52"/>
      <c r="C11" s="45"/>
      <c r="D11" s="29"/>
      <c r="E11" s="62"/>
      <c r="F11" s="46"/>
    </row>
    <row r="12" spans="1:6" s="12" customFormat="1" ht="25.5" x14ac:dyDescent="0.2">
      <c r="A12" s="117">
        <f>COUNT($A$7:A11)+1</f>
        <v>2</v>
      </c>
      <c r="B12" s="51" t="s">
        <v>190</v>
      </c>
      <c r="C12" s="63"/>
      <c r="D12" s="29"/>
      <c r="E12" s="46"/>
      <c r="F12" s="46"/>
    </row>
    <row r="13" spans="1:6" s="12" customFormat="1" ht="140.25" x14ac:dyDescent="0.2">
      <c r="A13" s="122"/>
      <c r="B13" s="52" t="s">
        <v>191</v>
      </c>
      <c r="C13" s="63"/>
      <c r="D13" s="29"/>
      <c r="E13" s="46"/>
      <c r="F13" s="46"/>
    </row>
    <row r="14" spans="1:6" s="12" customFormat="1" ht="14.25" x14ac:dyDescent="0.2">
      <c r="A14" s="122"/>
      <c r="B14" s="52"/>
      <c r="C14" s="45">
        <v>1</v>
      </c>
      <c r="D14" s="29" t="s">
        <v>56</v>
      </c>
      <c r="E14" s="58"/>
      <c r="F14" s="46">
        <f>C14*E14</f>
        <v>0</v>
      </c>
    </row>
    <row r="15" spans="1:6" s="12" customFormat="1" x14ac:dyDescent="0.2">
      <c r="A15" s="123"/>
      <c r="B15" s="84"/>
      <c r="C15" s="64"/>
      <c r="D15" s="65"/>
      <c r="E15" s="46"/>
      <c r="F15" s="66"/>
    </row>
    <row r="16" spans="1:6" s="12" customFormat="1" x14ac:dyDescent="0.2">
      <c r="A16" s="117"/>
      <c r="B16" s="52"/>
      <c r="C16" s="63"/>
      <c r="D16" s="29"/>
      <c r="E16" s="62"/>
      <c r="F16" s="47"/>
    </row>
    <row r="17" spans="1:6" s="12" customFormat="1" ht="25.5" x14ac:dyDescent="0.2">
      <c r="A17" s="147">
        <f>COUNT($A$7:A16)+1</f>
        <v>3</v>
      </c>
      <c r="B17" s="51" t="s">
        <v>192</v>
      </c>
      <c r="C17" s="63"/>
      <c r="D17" s="29"/>
      <c r="E17" s="46"/>
      <c r="F17" s="46"/>
    </row>
    <row r="18" spans="1:6" s="12" customFormat="1" ht="153" x14ac:dyDescent="0.2">
      <c r="A18" s="122"/>
      <c r="B18" s="52" t="s">
        <v>193</v>
      </c>
      <c r="C18" s="63"/>
      <c r="D18" s="29"/>
      <c r="E18" s="46"/>
      <c r="F18" s="46"/>
    </row>
    <row r="19" spans="1:6" s="12" customFormat="1" ht="14.25" x14ac:dyDescent="0.2">
      <c r="A19" s="122"/>
      <c r="B19" s="52"/>
      <c r="C19" s="45">
        <v>7</v>
      </c>
      <c r="D19" s="29" t="s">
        <v>56</v>
      </c>
      <c r="E19" s="58"/>
      <c r="F19" s="46">
        <f>C19*E19</f>
        <v>0</v>
      </c>
    </row>
    <row r="20" spans="1:6" s="12" customFormat="1" x14ac:dyDescent="0.2">
      <c r="A20" s="148"/>
      <c r="B20" s="149"/>
      <c r="C20" s="128"/>
      <c r="D20" s="130"/>
      <c r="E20" s="186"/>
      <c r="F20" s="128"/>
    </row>
    <row r="21" spans="1:6" s="12" customFormat="1" x14ac:dyDescent="0.2">
      <c r="A21" s="124"/>
      <c r="B21" s="83"/>
      <c r="C21" s="67"/>
      <c r="D21" s="61"/>
      <c r="E21" s="62"/>
      <c r="F21" s="62"/>
    </row>
    <row r="22" spans="1:6" s="12" customFormat="1" ht="25.5" x14ac:dyDescent="0.2">
      <c r="A22" s="147">
        <f>COUNT($A$7:A21)+1</f>
        <v>4</v>
      </c>
      <c r="B22" s="74" t="s">
        <v>194</v>
      </c>
      <c r="C22" s="63"/>
      <c r="D22" s="75"/>
      <c r="E22" s="187"/>
      <c r="F22" s="46"/>
    </row>
    <row r="23" spans="1:6" s="12" customFormat="1" ht="102" x14ac:dyDescent="0.2">
      <c r="A23" s="122"/>
      <c r="B23" s="76" t="s">
        <v>195</v>
      </c>
      <c r="C23" s="63"/>
      <c r="D23" s="68"/>
      <c r="E23" s="186"/>
      <c r="F23" s="69"/>
    </row>
    <row r="24" spans="1:6" s="12" customFormat="1" ht="14.25" x14ac:dyDescent="0.2">
      <c r="A24" s="122"/>
      <c r="B24" s="76"/>
      <c r="C24" s="45">
        <v>8</v>
      </c>
      <c r="D24" s="29" t="s">
        <v>61</v>
      </c>
      <c r="E24" s="58"/>
      <c r="F24" s="46">
        <f>C24*E24</f>
        <v>0</v>
      </c>
    </row>
    <row r="25" spans="1:6" s="12" customFormat="1" x14ac:dyDescent="0.2">
      <c r="A25" s="123"/>
      <c r="B25" s="110"/>
      <c r="C25" s="64"/>
      <c r="D25" s="65"/>
      <c r="E25" s="46"/>
      <c r="F25" s="66"/>
    </row>
    <row r="26" spans="1:6" s="12" customFormat="1" x14ac:dyDescent="0.2">
      <c r="A26" s="118"/>
      <c r="B26" s="83"/>
      <c r="C26" s="67"/>
      <c r="D26" s="61"/>
      <c r="E26" s="62"/>
      <c r="F26" s="60"/>
    </row>
    <row r="27" spans="1:6" s="12" customFormat="1" ht="25.5" x14ac:dyDescent="0.2">
      <c r="A27" s="117">
        <f>COUNT($A$7:A26)+1</f>
        <v>5</v>
      </c>
      <c r="B27" s="51" t="s">
        <v>77</v>
      </c>
      <c r="C27" s="63"/>
      <c r="D27" s="29"/>
      <c r="E27" s="46"/>
      <c r="F27" s="46"/>
    </row>
    <row r="28" spans="1:6" s="12" customFormat="1" ht="63.75" x14ac:dyDescent="0.2">
      <c r="A28" s="117"/>
      <c r="B28" s="52" t="s">
        <v>78</v>
      </c>
      <c r="C28" s="63"/>
      <c r="D28" s="29"/>
      <c r="E28" s="46"/>
      <c r="F28" s="47"/>
    </row>
    <row r="29" spans="1:6" s="12" customFormat="1" ht="14.25" x14ac:dyDescent="0.2">
      <c r="A29" s="117"/>
      <c r="B29" s="52"/>
      <c r="C29" s="45">
        <v>2</v>
      </c>
      <c r="D29" s="29" t="s">
        <v>62</v>
      </c>
      <c r="E29" s="58"/>
      <c r="F29" s="46">
        <f>C29*E29</f>
        <v>0</v>
      </c>
    </row>
    <row r="30" spans="1:6" s="12" customFormat="1" x14ac:dyDescent="0.2">
      <c r="A30" s="119"/>
      <c r="B30" s="84"/>
      <c r="C30" s="64"/>
      <c r="D30" s="65"/>
      <c r="E30" s="46"/>
      <c r="F30" s="66"/>
    </row>
    <row r="31" spans="1:6" s="12" customFormat="1" x14ac:dyDescent="0.2">
      <c r="A31" s="117"/>
      <c r="B31" s="52"/>
      <c r="C31" s="63"/>
      <c r="D31" s="29"/>
      <c r="E31" s="62"/>
      <c r="F31" s="46"/>
    </row>
    <row r="32" spans="1:6" s="12" customFormat="1" ht="25.5" x14ac:dyDescent="0.2">
      <c r="A32" s="117">
        <f>COUNT($A$7:A31)+1</f>
        <v>6</v>
      </c>
      <c r="B32" s="51" t="s">
        <v>79</v>
      </c>
      <c r="C32" s="63"/>
      <c r="D32" s="29"/>
      <c r="E32" s="46"/>
      <c r="F32" s="46"/>
    </row>
    <row r="33" spans="1:6" s="12" customFormat="1" ht="76.5" x14ac:dyDescent="0.2">
      <c r="A33" s="117"/>
      <c r="B33" s="52" t="s">
        <v>80</v>
      </c>
      <c r="C33" s="63"/>
      <c r="D33" s="29"/>
      <c r="E33" s="46"/>
      <c r="F33" s="47"/>
    </row>
    <row r="34" spans="1:6" s="12" customFormat="1" ht="14.25" x14ac:dyDescent="0.2">
      <c r="A34" s="117"/>
      <c r="B34" s="52"/>
      <c r="C34" s="45">
        <v>3</v>
      </c>
      <c r="D34" s="29" t="s">
        <v>62</v>
      </c>
      <c r="E34" s="58"/>
      <c r="F34" s="46">
        <f>C34*E34</f>
        <v>0</v>
      </c>
    </row>
    <row r="35" spans="1:6" s="12" customFormat="1" x14ac:dyDescent="0.2">
      <c r="A35" s="119"/>
      <c r="B35" s="96"/>
      <c r="C35" s="64"/>
      <c r="D35" s="65"/>
      <c r="E35" s="46"/>
      <c r="F35" s="66"/>
    </row>
    <row r="36" spans="1:6" s="12" customFormat="1" x14ac:dyDescent="0.2">
      <c r="A36" s="118"/>
      <c r="B36" s="83"/>
      <c r="C36" s="67"/>
      <c r="D36" s="61"/>
      <c r="E36" s="62"/>
      <c r="F36" s="60"/>
    </row>
    <row r="37" spans="1:6" s="12" customFormat="1" ht="25.5" x14ac:dyDescent="0.2">
      <c r="A37" s="117">
        <f>COUNT($A$7:A36)+1</f>
        <v>7</v>
      </c>
      <c r="B37" s="51" t="s">
        <v>88</v>
      </c>
      <c r="C37" s="63"/>
      <c r="D37" s="29"/>
      <c r="E37" s="46"/>
      <c r="F37" s="47"/>
    </row>
    <row r="38" spans="1:6" s="12" customFormat="1" ht="102" x14ac:dyDescent="0.2">
      <c r="A38" s="117"/>
      <c r="B38" s="52" t="s">
        <v>89</v>
      </c>
      <c r="C38" s="63"/>
      <c r="D38" s="29"/>
      <c r="E38" s="46"/>
      <c r="F38" s="47"/>
    </row>
    <row r="39" spans="1:6" s="12" customFormat="1" ht="14.25" x14ac:dyDescent="0.2">
      <c r="A39" s="117"/>
      <c r="B39" s="52"/>
      <c r="C39" s="45">
        <v>2</v>
      </c>
      <c r="D39" s="29" t="s">
        <v>62</v>
      </c>
      <c r="E39" s="58"/>
      <c r="F39" s="46">
        <f>C39*E39</f>
        <v>0</v>
      </c>
    </row>
    <row r="40" spans="1:6" s="12" customFormat="1" x14ac:dyDescent="0.2">
      <c r="A40" s="119"/>
      <c r="B40" s="84"/>
      <c r="C40" s="64"/>
      <c r="D40" s="65"/>
      <c r="E40" s="46"/>
      <c r="F40" s="66"/>
    </row>
    <row r="41" spans="1:6" s="12" customFormat="1" x14ac:dyDescent="0.2">
      <c r="A41" s="118"/>
      <c r="B41" s="83"/>
      <c r="C41" s="67"/>
      <c r="D41" s="61"/>
      <c r="E41" s="62"/>
      <c r="F41" s="62"/>
    </row>
    <row r="42" spans="1:6" s="12" customFormat="1" x14ac:dyDescent="0.2">
      <c r="A42" s="117">
        <f>COUNT($A$7:A41)+1</f>
        <v>8</v>
      </c>
      <c r="B42" s="105" t="s">
        <v>141</v>
      </c>
      <c r="C42" s="63"/>
      <c r="D42" s="29"/>
      <c r="E42" s="46"/>
      <c r="F42" s="46"/>
    </row>
    <row r="43" spans="1:6" s="12" customFormat="1" ht="102" x14ac:dyDescent="0.2">
      <c r="A43" s="117"/>
      <c r="B43" s="52" t="s">
        <v>99</v>
      </c>
      <c r="C43" s="63"/>
      <c r="D43" s="29"/>
      <c r="E43" s="46"/>
      <c r="F43" s="46"/>
    </row>
    <row r="44" spans="1:6" s="12" customFormat="1" ht="14.25" x14ac:dyDescent="0.2">
      <c r="A44" s="117"/>
      <c r="B44" s="52"/>
      <c r="C44" s="45">
        <v>5</v>
      </c>
      <c r="D44" s="29" t="s">
        <v>62</v>
      </c>
      <c r="E44" s="58"/>
      <c r="F44" s="46">
        <f>C44*E44</f>
        <v>0</v>
      </c>
    </row>
    <row r="45" spans="1:6" s="12" customFormat="1" x14ac:dyDescent="0.2">
      <c r="A45" s="119"/>
      <c r="B45" s="84"/>
      <c r="C45" s="64"/>
      <c r="D45" s="65"/>
      <c r="E45" s="46"/>
      <c r="F45" s="66"/>
    </row>
    <row r="46" spans="1:6" s="12" customFormat="1" x14ac:dyDescent="0.2">
      <c r="A46" s="124"/>
      <c r="B46" s="83"/>
      <c r="C46" s="67"/>
      <c r="D46" s="61"/>
      <c r="E46" s="62"/>
      <c r="F46" s="60"/>
    </row>
    <row r="47" spans="1:6" s="12" customFormat="1" x14ac:dyDescent="0.2">
      <c r="A47" s="117">
        <f>COUNT($A$7:A46)+1</f>
        <v>9</v>
      </c>
      <c r="B47" s="51" t="s">
        <v>185</v>
      </c>
      <c r="C47" s="63"/>
      <c r="D47" s="29"/>
      <c r="E47" s="46"/>
      <c r="F47" s="47"/>
    </row>
    <row r="48" spans="1:6" s="12" customFormat="1" ht="89.25" x14ac:dyDescent="0.2">
      <c r="A48" s="122"/>
      <c r="B48" s="52" t="s">
        <v>152</v>
      </c>
      <c r="C48" s="63"/>
      <c r="D48" s="29"/>
      <c r="E48" s="46"/>
      <c r="F48" s="47"/>
    </row>
    <row r="49" spans="1:6" s="12" customFormat="1" ht="14.25" x14ac:dyDescent="0.2">
      <c r="A49" s="122"/>
      <c r="B49" s="106" t="s">
        <v>200</v>
      </c>
      <c r="C49" s="45">
        <v>20</v>
      </c>
      <c r="D49" s="48" t="s">
        <v>62</v>
      </c>
      <c r="E49" s="58"/>
      <c r="F49" s="49">
        <f>C49*E49</f>
        <v>0</v>
      </c>
    </row>
    <row r="50" spans="1:6" s="12" customFormat="1" ht="14.25" x14ac:dyDescent="0.2">
      <c r="A50" s="122"/>
      <c r="B50" s="106" t="s">
        <v>201</v>
      </c>
      <c r="C50" s="45">
        <v>20</v>
      </c>
      <c r="D50" s="48" t="s">
        <v>62</v>
      </c>
      <c r="E50" s="58"/>
      <c r="F50" s="49">
        <f>C50*E50</f>
        <v>0</v>
      </c>
    </row>
    <row r="51" spans="1:6" s="12" customFormat="1" x14ac:dyDescent="0.2">
      <c r="A51" s="123"/>
      <c r="B51" s="107"/>
      <c r="C51" s="64"/>
      <c r="D51" s="93"/>
      <c r="E51" s="49"/>
      <c r="F51" s="94"/>
    </row>
    <row r="52" spans="1:6" s="12" customFormat="1" x14ac:dyDescent="0.2">
      <c r="A52" s="124"/>
      <c r="B52" s="83"/>
      <c r="C52" s="67"/>
      <c r="D52" s="61"/>
      <c r="E52" s="62"/>
      <c r="F52" s="60"/>
    </row>
    <row r="53" spans="1:6" s="12" customFormat="1" x14ac:dyDescent="0.2">
      <c r="A53" s="117">
        <f>COUNT($A$7:A52)+1</f>
        <v>10</v>
      </c>
      <c r="B53" s="51" t="s">
        <v>114</v>
      </c>
      <c r="C53" s="63"/>
      <c r="D53" s="29"/>
      <c r="E53" s="46"/>
      <c r="F53" s="46"/>
    </row>
    <row r="54" spans="1:6" s="12" customFormat="1" ht="76.5" x14ac:dyDescent="0.2">
      <c r="A54" s="122"/>
      <c r="B54" s="52" t="s">
        <v>115</v>
      </c>
      <c r="C54" s="63"/>
      <c r="D54" s="29"/>
      <c r="E54" s="46"/>
      <c r="F54" s="47"/>
    </row>
    <row r="55" spans="1:6" s="12" customFormat="1" ht="14.25" x14ac:dyDescent="0.2">
      <c r="A55" s="122"/>
      <c r="B55" s="52"/>
      <c r="C55" s="45">
        <v>2</v>
      </c>
      <c r="D55" s="29" t="s">
        <v>56</v>
      </c>
      <c r="E55" s="58"/>
      <c r="F55" s="46">
        <f>C55*E55</f>
        <v>0</v>
      </c>
    </row>
    <row r="56" spans="1:6" s="12" customFormat="1" x14ac:dyDescent="0.2">
      <c r="A56" s="123"/>
      <c r="B56" s="84"/>
      <c r="C56" s="64"/>
      <c r="D56" s="65"/>
      <c r="E56" s="46"/>
      <c r="F56" s="66"/>
    </row>
    <row r="57" spans="1:6" s="12" customFormat="1" x14ac:dyDescent="0.2">
      <c r="A57" s="124"/>
      <c r="B57" s="83"/>
      <c r="C57" s="67"/>
      <c r="D57" s="61"/>
      <c r="E57" s="62"/>
      <c r="F57" s="62"/>
    </row>
    <row r="58" spans="1:6" s="12" customFormat="1" x14ac:dyDescent="0.2">
      <c r="A58" s="117">
        <f>COUNT($A$7:A57)+1</f>
        <v>11</v>
      </c>
      <c r="B58" s="51" t="s">
        <v>116</v>
      </c>
      <c r="C58" s="63"/>
      <c r="D58" s="29"/>
      <c r="E58" s="46"/>
      <c r="F58" s="46"/>
    </row>
    <row r="59" spans="1:6" s="12" customFormat="1" ht="89.25" x14ac:dyDescent="0.2">
      <c r="A59" s="122"/>
      <c r="B59" s="52" t="s">
        <v>117</v>
      </c>
      <c r="C59" s="63"/>
      <c r="D59" s="29"/>
      <c r="E59" s="46"/>
      <c r="F59" s="47"/>
    </row>
    <row r="60" spans="1:6" s="12" customFormat="1" ht="14.25" x14ac:dyDescent="0.2">
      <c r="A60" s="122"/>
      <c r="B60" s="52"/>
      <c r="C60" s="45">
        <v>1</v>
      </c>
      <c r="D60" s="29" t="s">
        <v>56</v>
      </c>
      <c r="E60" s="58"/>
      <c r="F60" s="46">
        <f>C60*E60</f>
        <v>0</v>
      </c>
    </row>
    <row r="61" spans="1:6" s="12" customFormat="1" x14ac:dyDescent="0.2">
      <c r="A61" s="123"/>
      <c r="B61" s="84"/>
      <c r="C61" s="64"/>
      <c r="D61" s="65"/>
      <c r="E61" s="46"/>
      <c r="F61" s="66"/>
    </row>
    <row r="62" spans="1:6" s="12" customFormat="1" x14ac:dyDescent="0.2">
      <c r="A62" s="124"/>
      <c r="B62" s="83"/>
      <c r="C62" s="67"/>
      <c r="D62" s="61"/>
      <c r="E62" s="62"/>
      <c r="F62" s="60"/>
    </row>
    <row r="63" spans="1:6" s="12" customFormat="1" x14ac:dyDescent="0.2">
      <c r="A63" s="117">
        <f>COUNT($A$7:A62)+1</f>
        <v>12</v>
      </c>
      <c r="B63" s="51" t="s">
        <v>138</v>
      </c>
      <c r="C63" s="63"/>
      <c r="D63" s="29"/>
      <c r="E63" s="46"/>
      <c r="F63" s="47"/>
    </row>
    <row r="64" spans="1:6" s="12" customFormat="1" ht="76.5" x14ac:dyDescent="0.2">
      <c r="A64" s="122"/>
      <c r="B64" s="52" t="s">
        <v>188</v>
      </c>
      <c r="C64" s="63"/>
      <c r="D64" s="29"/>
      <c r="E64" s="46"/>
      <c r="F64" s="47"/>
    </row>
    <row r="65" spans="1:6" s="12" customFormat="1" ht="25.5" x14ac:dyDescent="0.2">
      <c r="A65" s="122"/>
      <c r="B65" s="52" t="s">
        <v>176</v>
      </c>
      <c r="C65" s="63">
        <v>1</v>
      </c>
      <c r="D65" s="29" t="s">
        <v>1</v>
      </c>
      <c r="E65" s="58"/>
      <c r="F65" s="46">
        <f t="shared" ref="F65" si="0">C65*E65</f>
        <v>0</v>
      </c>
    </row>
    <row r="66" spans="1:6" s="12" customFormat="1" x14ac:dyDescent="0.2">
      <c r="A66" s="123"/>
      <c r="B66" s="84"/>
      <c r="C66" s="64"/>
      <c r="D66" s="65"/>
      <c r="E66" s="66"/>
      <c r="F66" s="66"/>
    </row>
    <row r="67" spans="1:6" s="12" customFormat="1" x14ac:dyDescent="0.2">
      <c r="A67" s="53"/>
      <c r="B67" s="86" t="s">
        <v>3</v>
      </c>
      <c r="C67" s="54"/>
      <c r="D67" s="55"/>
      <c r="E67" s="56" t="s">
        <v>60</v>
      </c>
      <c r="F67" s="56">
        <f>SUM(F7:F66)</f>
        <v>125</v>
      </c>
    </row>
    <row r="68" spans="1:6" s="12" customFormat="1" x14ac:dyDescent="0.2">
      <c r="A68" s="139"/>
      <c r="B68" s="140"/>
      <c r="C68" s="141"/>
      <c r="D68" s="142"/>
      <c r="E68" s="143"/>
      <c r="F68" s="143"/>
    </row>
    <row r="69" spans="1:6" s="12" customFormat="1" x14ac:dyDescent="0.2">
      <c r="A69" s="35"/>
      <c r="B69" s="87"/>
      <c r="C69" s="38"/>
      <c r="D69" s="39"/>
      <c r="E69" s="37"/>
      <c r="F69" s="38"/>
    </row>
    <row r="70" spans="1:6" s="12" customFormat="1" x14ac:dyDescent="0.2">
      <c r="A70" s="35"/>
      <c r="B70" s="81"/>
      <c r="C70" s="38"/>
      <c r="D70" s="39"/>
      <c r="E70" s="37"/>
      <c r="F70" s="38"/>
    </row>
    <row r="71" spans="1:6" s="12" customFormat="1" x14ac:dyDescent="0.2">
      <c r="A71" s="35"/>
      <c r="B71" s="144"/>
      <c r="C71" s="38"/>
      <c r="D71" s="39"/>
      <c r="E71" s="37"/>
      <c r="F71" s="38"/>
    </row>
    <row r="72" spans="1:6" s="12" customFormat="1" x14ac:dyDescent="0.2">
      <c r="A72" s="35"/>
      <c r="B72" s="87"/>
      <c r="C72" s="38"/>
      <c r="D72" s="39"/>
      <c r="E72" s="37"/>
      <c r="F72" s="38"/>
    </row>
    <row r="73" spans="1:6" s="12" customFormat="1" x14ac:dyDescent="0.2">
      <c r="A73" s="131"/>
      <c r="B73" s="129"/>
      <c r="C73" s="126"/>
      <c r="D73" s="127"/>
      <c r="E73" s="49"/>
      <c r="F73" s="49"/>
    </row>
    <row r="74" spans="1:6" s="12" customFormat="1" x14ac:dyDescent="0.2">
      <c r="A74" s="131"/>
      <c r="B74" s="129"/>
      <c r="C74" s="126"/>
      <c r="D74" s="127"/>
      <c r="E74" s="49"/>
      <c r="F74" s="49"/>
    </row>
    <row r="75" spans="1:6" s="12" customFormat="1" x14ac:dyDescent="0.2">
      <c r="A75" s="131"/>
      <c r="B75" s="129"/>
      <c r="C75" s="126"/>
      <c r="D75" s="127"/>
      <c r="E75" s="49"/>
      <c r="F75" s="49"/>
    </row>
    <row r="76" spans="1:6" s="12" customFormat="1" x14ac:dyDescent="0.2">
      <c r="A76" s="131"/>
      <c r="B76" s="129"/>
      <c r="C76" s="126"/>
      <c r="D76" s="127"/>
      <c r="E76" s="49"/>
      <c r="F76" s="49"/>
    </row>
    <row r="77" spans="1:6" s="12" customFormat="1" x14ac:dyDescent="0.2">
      <c r="A77" s="131"/>
      <c r="B77" s="129"/>
      <c r="C77" s="126"/>
      <c r="D77" s="127"/>
      <c r="E77" s="49"/>
      <c r="F77" s="49"/>
    </row>
    <row r="78" spans="1:6" s="12" customFormat="1" x14ac:dyDescent="0.2">
      <c r="A78" s="131"/>
      <c r="B78" s="129"/>
      <c r="C78" s="126"/>
      <c r="D78" s="127"/>
      <c r="E78" s="49"/>
      <c r="F78" s="49"/>
    </row>
    <row r="79" spans="1:6" s="12" customFormat="1" x14ac:dyDescent="0.2">
      <c r="A79" s="131"/>
      <c r="B79" s="129"/>
      <c r="C79" s="126"/>
      <c r="D79" s="127"/>
      <c r="E79" s="49"/>
      <c r="F79" s="49"/>
    </row>
    <row r="80" spans="1:6" s="12" customFormat="1" x14ac:dyDescent="0.2">
      <c r="A80" s="131"/>
      <c r="B80" s="129"/>
      <c r="C80" s="126"/>
      <c r="D80" s="127"/>
      <c r="E80" s="49"/>
      <c r="F80" s="49"/>
    </row>
  </sheetData>
  <sheetProtection password="CF65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3" manualBreakCount="3">
    <brk id="15" max="5" man="1"/>
    <brk id="35" max="5" man="1"/>
    <brk id="56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36"/>
  <sheetViews>
    <sheetView showGridLines="0" zoomScaleNormal="100" zoomScaleSheetLayoutView="100" workbookViewId="0">
      <selection activeCell="G35" sqref="G35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27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24" bestFit="1" customWidth="1"/>
    <col min="8" max="16384" width="8.85546875" style="1"/>
  </cols>
  <sheetData>
    <row r="1" spans="1:7" ht="27" customHeight="1" x14ac:dyDescent="0.2">
      <c r="A1" s="33" t="s">
        <v>4</v>
      </c>
      <c r="B1" s="33"/>
      <c r="C1" s="33"/>
      <c r="D1" s="33"/>
      <c r="E1" s="33"/>
      <c r="F1" s="33"/>
      <c r="G1" s="33"/>
    </row>
    <row r="2" spans="1:7" ht="15" customHeight="1" x14ac:dyDescent="0.2">
      <c r="A2" s="227" t="s">
        <v>170</v>
      </c>
      <c r="B2" s="227"/>
      <c r="C2" s="227"/>
      <c r="D2" s="227"/>
      <c r="E2" s="227"/>
      <c r="F2" s="227"/>
      <c r="G2" s="227"/>
    </row>
    <row r="3" spans="1:7" ht="15" customHeight="1" x14ac:dyDescent="0.2">
      <c r="A3" s="228" t="s">
        <v>257</v>
      </c>
      <c r="B3" s="227"/>
      <c r="C3" s="227"/>
      <c r="D3" s="227"/>
      <c r="E3" s="227"/>
      <c r="F3" s="227"/>
      <c r="G3" s="227"/>
    </row>
    <row r="4" spans="1:7" ht="15" customHeight="1" x14ac:dyDescent="0.2">
      <c r="A4" s="227"/>
      <c r="B4" s="227"/>
      <c r="C4" s="227"/>
      <c r="D4" s="227"/>
      <c r="E4" s="227"/>
      <c r="F4" s="227"/>
      <c r="G4" s="227"/>
    </row>
    <row r="5" spans="1:7" ht="25.5" x14ac:dyDescent="0.2">
      <c r="A5" s="13" t="s">
        <v>153</v>
      </c>
      <c r="B5" s="226" t="s">
        <v>10</v>
      </c>
      <c r="C5" s="226"/>
      <c r="D5" s="226"/>
      <c r="E5" s="226"/>
      <c r="F5" s="226"/>
      <c r="G5" s="168" t="s">
        <v>162</v>
      </c>
    </row>
    <row r="6" spans="1:7" ht="12.95" customHeight="1" x14ac:dyDescent="0.2">
      <c r="A6" s="14"/>
      <c r="B6" s="170"/>
      <c r="C6" s="171"/>
      <c r="D6" s="171"/>
      <c r="E6" s="171"/>
      <c r="F6" s="172"/>
      <c r="G6" s="17"/>
    </row>
    <row r="7" spans="1:7" ht="12.95" customHeight="1" x14ac:dyDescent="0.2">
      <c r="A7" s="14" t="s">
        <v>161</v>
      </c>
      <c r="B7" s="229" t="s">
        <v>64</v>
      </c>
      <c r="C7" s="229"/>
      <c r="D7" s="229"/>
      <c r="E7" s="229"/>
      <c r="F7" s="229"/>
      <c r="G7" s="15">
        <f>+G20</f>
        <v>0</v>
      </c>
    </row>
    <row r="8" spans="1:7" ht="12.95" customHeight="1" x14ac:dyDescent="0.2">
      <c r="A8" s="16" t="s">
        <v>160</v>
      </c>
      <c r="B8" s="208" t="s">
        <v>258</v>
      </c>
      <c r="C8" s="209"/>
      <c r="D8" s="209"/>
      <c r="E8" s="209"/>
      <c r="F8" s="209"/>
      <c r="G8" s="15">
        <f>+G35</f>
        <v>375</v>
      </c>
    </row>
    <row r="9" spans="1:7" ht="12.95" customHeight="1" x14ac:dyDescent="0.2">
      <c r="A9" s="16"/>
      <c r="B9" s="208"/>
      <c r="C9" s="209"/>
      <c r="D9" s="209"/>
      <c r="E9" s="209"/>
      <c r="F9" s="209"/>
      <c r="G9" s="15"/>
    </row>
    <row r="10" spans="1:7" ht="12.95" customHeight="1" x14ac:dyDescent="0.2">
      <c r="A10" s="16"/>
      <c r="B10" s="208" t="s">
        <v>259</v>
      </c>
      <c r="C10" s="209"/>
      <c r="D10" s="209"/>
      <c r="E10" s="209"/>
      <c r="F10" s="210"/>
      <c r="G10" s="17">
        <f>+SUM(G7:G8)</f>
        <v>375</v>
      </c>
    </row>
    <row r="11" spans="1:7" ht="12.95" customHeight="1" x14ac:dyDescent="0.2">
      <c r="A11" s="16"/>
      <c r="B11" s="170"/>
      <c r="C11" s="171"/>
      <c r="D11" s="171"/>
      <c r="E11" s="171"/>
      <c r="F11" s="171"/>
      <c r="G11" s="15"/>
    </row>
    <row r="12" spans="1:7" ht="13.5" thickBot="1" x14ac:dyDescent="0.25">
      <c r="A12" s="19"/>
      <c r="B12" s="20"/>
      <c r="C12" s="21"/>
      <c r="D12" s="21"/>
      <c r="E12" s="21"/>
      <c r="F12" s="21"/>
      <c r="G12" s="22"/>
    </row>
    <row r="13" spans="1:7" x14ac:dyDescent="0.2">
      <c r="A13" s="23"/>
      <c r="B13" s="23"/>
      <c r="C13" s="23"/>
      <c r="D13" s="23"/>
      <c r="E13" s="23"/>
      <c r="F13" s="23"/>
      <c r="G13" s="23"/>
    </row>
    <row r="14" spans="1:7" ht="15.75" x14ac:dyDescent="0.25">
      <c r="A14" s="32" t="s">
        <v>63</v>
      </c>
      <c r="B14" s="30"/>
      <c r="C14" s="31"/>
      <c r="D14" s="31"/>
      <c r="E14" s="30"/>
      <c r="F14" s="30"/>
      <c r="G14" s="29"/>
    </row>
    <row r="15" spans="1:7" x14ac:dyDescent="0.2">
      <c r="A15" s="214" t="s">
        <v>64</v>
      </c>
      <c r="B15" s="215"/>
      <c r="C15" s="215"/>
      <c r="D15" s="215"/>
      <c r="E15" s="215"/>
      <c r="F15" s="215"/>
      <c r="G15" s="216"/>
    </row>
    <row r="16" spans="1:7" ht="25.5" x14ac:dyDescent="0.2">
      <c r="A16" s="217" t="s">
        <v>65</v>
      </c>
      <c r="B16" s="219" t="s">
        <v>157</v>
      </c>
      <c r="C16" s="220"/>
      <c r="D16" s="217" t="s">
        <v>5</v>
      </c>
      <c r="E16" s="217" t="s">
        <v>6</v>
      </c>
      <c r="F16" s="162" t="s">
        <v>156</v>
      </c>
      <c r="G16" s="162" t="s">
        <v>7</v>
      </c>
    </row>
    <row r="17" spans="1:7" x14ac:dyDescent="0.2">
      <c r="A17" s="218"/>
      <c r="B17" s="221"/>
      <c r="C17" s="222"/>
      <c r="D17" s="218"/>
      <c r="E17" s="218"/>
      <c r="F17" s="4" t="s">
        <v>8</v>
      </c>
      <c r="G17" s="4" t="s">
        <v>59</v>
      </c>
    </row>
    <row r="18" spans="1:7" x14ac:dyDescent="0.2">
      <c r="A18" s="5" t="s">
        <v>66</v>
      </c>
      <c r="B18" s="211" t="s">
        <v>260</v>
      </c>
      <c r="C18" s="212"/>
      <c r="D18" s="27" t="s">
        <v>172</v>
      </c>
      <c r="E18" s="27" t="s">
        <v>133</v>
      </c>
      <c r="F18" s="27">
        <v>242</v>
      </c>
      <c r="G18" s="7">
        <f>+'N-28014_GD'!F180</f>
        <v>0</v>
      </c>
    </row>
    <row r="19" spans="1:7" x14ac:dyDescent="0.2">
      <c r="A19" s="5"/>
      <c r="B19" s="211"/>
      <c r="C19" s="212"/>
      <c r="D19" s="6"/>
      <c r="E19" s="6"/>
      <c r="F19" s="27"/>
      <c r="G19" s="7"/>
    </row>
    <row r="20" spans="1:7" x14ac:dyDescent="0.2">
      <c r="A20" s="213" t="s">
        <v>148</v>
      </c>
      <c r="B20" s="213"/>
      <c r="C20" s="213"/>
      <c r="D20" s="213"/>
      <c r="E20" s="213"/>
      <c r="F20" s="213"/>
      <c r="G20" s="8">
        <f>SUM(G18:G18)</f>
        <v>0</v>
      </c>
    </row>
    <row r="21" spans="1:7" x14ac:dyDescent="0.2">
      <c r="A21" s="28"/>
      <c r="B21" s="28"/>
      <c r="C21" s="28"/>
      <c r="D21" s="28"/>
      <c r="E21" s="28"/>
      <c r="F21" s="28"/>
      <c r="G21" s="18"/>
    </row>
    <row r="22" spans="1:7" x14ac:dyDescent="0.2">
      <c r="A22" s="28"/>
      <c r="B22" s="28"/>
      <c r="C22" s="28"/>
      <c r="D22" s="28"/>
      <c r="E22" s="28"/>
      <c r="F22" s="28"/>
      <c r="G22" s="18"/>
    </row>
    <row r="23" spans="1:7" x14ac:dyDescent="0.2">
      <c r="A23" s="214" t="s">
        <v>215</v>
      </c>
      <c r="B23" s="215"/>
      <c r="C23" s="215"/>
      <c r="D23" s="215"/>
      <c r="E23" s="215"/>
      <c r="F23" s="215"/>
      <c r="G23" s="216"/>
    </row>
    <row r="24" spans="1:7" ht="38.25" x14ac:dyDescent="0.2">
      <c r="A24" s="217" t="s">
        <v>65</v>
      </c>
      <c r="B24" s="219" t="s">
        <v>173</v>
      </c>
      <c r="C24" s="220"/>
      <c r="D24" s="223" t="s">
        <v>5</v>
      </c>
      <c r="E24" s="223" t="s">
        <v>6</v>
      </c>
      <c r="F24" s="162" t="s">
        <v>155</v>
      </c>
      <c r="G24" s="164" t="s">
        <v>7</v>
      </c>
    </row>
    <row r="25" spans="1:7" x14ac:dyDescent="0.2">
      <c r="A25" s="218"/>
      <c r="B25" s="221"/>
      <c r="C25" s="222"/>
      <c r="D25" s="224"/>
      <c r="E25" s="224"/>
      <c r="F25" s="4" t="s">
        <v>154</v>
      </c>
      <c r="G25" s="4" t="s">
        <v>59</v>
      </c>
    </row>
    <row r="26" spans="1:7" ht="36.950000000000003" customHeight="1" x14ac:dyDescent="0.2">
      <c r="A26" s="5" t="s">
        <v>67</v>
      </c>
      <c r="B26" s="225" t="s">
        <v>211</v>
      </c>
      <c r="C26" s="212"/>
      <c r="D26" s="6" t="s">
        <v>70</v>
      </c>
      <c r="E26" s="150" t="s">
        <v>174</v>
      </c>
      <c r="F26" s="27">
        <v>3</v>
      </c>
      <c r="G26" s="7">
        <f>+'PRIKL. SON_PE 32_GD (2)'!F10</f>
        <v>375</v>
      </c>
    </row>
    <row r="27" spans="1:7" ht="16.5" customHeight="1" x14ac:dyDescent="0.2">
      <c r="A27" s="5"/>
      <c r="B27" s="225" t="s">
        <v>212</v>
      </c>
      <c r="C27" s="212"/>
      <c r="D27" s="6" t="s">
        <v>70</v>
      </c>
      <c r="E27" s="150" t="s">
        <v>174</v>
      </c>
      <c r="F27" s="145"/>
      <c r="G27" s="146">
        <f>+'PRIKL. SON_PE 32_GD (2)'!F68-'PRIKL. SON_PE 32_GD (2)'!F10</f>
        <v>0</v>
      </c>
    </row>
    <row r="28" spans="1:7" x14ac:dyDescent="0.2">
      <c r="A28" s="5"/>
      <c r="B28" s="160"/>
      <c r="C28" s="159"/>
      <c r="D28" s="6"/>
      <c r="E28" s="150"/>
      <c r="F28" s="145"/>
      <c r="G28" s="146"/>
    </row>
    <row r="29" spans="1:7" x14ac:dyDescent="0.2">
      <c r="A29" s="213" t="s">
        <v>217</v>
      </c>
      <c r="B29" s="213"/>
      <c r="C29" s="213"/>
      <c r="D29" s="213"/>
      <c r="E29" s="213"/>
      <c r="F29" s="213"/>
      <c r="G29" s="8">
        <f>SUM(G26:G28)</f>
        <v>375</v>
      </c>
    </row>
    <row r="30" spans="1:7" x14ac:dyDescent="0.2">
      <c r="A30" s="5"/>
      <c r="B30" s="160"/>
      <c r="C30" s="159"/>
      <c r="D30" s="6"/>
      <c r="E30" s="150"/>
      <c r="F30" s="145"/>
      <c r="G30" s="146"/>
    </row>
    <row r="31" spans="1:7" x14ac:dyDescent="0.2">
      <c r="A31" s="5" t="s">
        <v>231</v>
      </c>
      <c r="B31" s="225" t="s">
        <v>261</v>
      </c>
      <c r="C31" s="212"/>
      <c r="D31" s="6" t="s">
        <v>70</v>
      </c>
      <c r="E31" s="150" t="s">
        <v>133</v>
      </c>
      <c r="F31" s="145">
        <v>1</v>
      </c>
      <c r="G31" s="146">
        <f>+'PRIKL. SON_PE 63_GD'!F53</f>
        <v>0</v>
      </c>
    </row>
    <row r="32" spans="1:7" ht="27.6" customHeight="1" x14ac:dyDescent="0.2">
      <c r="A32" s="155"/>
      <c r="B32" s="225" t="s">
        <v>262</v>
      </c>
      <c r="C32" s="212"/>
      <c r="D32" s="156"/>
      <c r="E32" s="157"/>
      <c r="F32" s="145"/>
      <c r="G32" s="146"/>
    </row>
    <row r="33" spans="1:7" x14ac:dyDescent="0.2">
      <c r="A33" s="213" t="s">
        <v>263</v>
      </c>
      <c r="B33" s="213"/>
      <c r="C33" s="213"/>
      <c r="D33" s="213"/>
      <c r="E33" s="213"/>
      <c r="F33" s="213"/>
      <c r="G33" s="8">
        <f>SUM(G31:G32)</f>
        <v>0</v>
      </c>
    </row>
    <row r="34" spans="1:7" x14ac:dyDescent="0.2">
      <c r="A34" s="161"/>
      <c r="B34" s="161"/>
      <c r="C34" s="161"/>
      <c r="D34" s="161"/>
      <c r="E34" s="161"/>
      <c r="F34" s="161"/>
      <c r="G34" s="8"/>
    </row>
    <row r="35" spans="1:7" x14ac:dyDescent="0.2">
      <c r="A35" s="213" t="s">
        <v>149</v>
      </c>
      <c r="B35" s="213"/>
      <c r="C35" s="213"/>
      <c r="D35" s="213"/>
      <c r="E35" s="213"/>
      <c r="F35" s="213"/>
      <c r="G35" s="8">
        <f>+G29+G33</f>
        <v>375</v>
      </c>
    </row>
    <row r="36" spans="1:7" x14ac:dyDescent="0.2">
      <c r="A36" s="25"/>
      <c r="B36" s="25"/>
      <c r="C36" s="25"/>
      <c r="D36" s="25"/>
      <c r="E36" s="25"/>
      <c r="F36" s="25"/>
      <c r="G36" s="137"/>
    </row>
  </sheetData>
  <sheetProtection algorithmName="SHA-512" hashValue="/xQogMSmM2mMPWK0qovYSzR25sRkcBE8uydPeQuKX8zXbcml6p8iw0XnUDR1RX8Sr7v0lc0R5f4EQxRa1CyiMQ==" saltValue="7LAa4aWqqSzEn8ZI+TTHzw==" spinCount="100000" sheet="1" objects="1" scenarios="1"/>
  <mergeCells count="27">
    <mergeCell ref="A35:F35"/>
    <mergeCell ref="B26:C26"/>
    <mergeCell ref="B27:C27"/>
    <mergeCell ref="A29:F29"/>
    <mergeCell ref="B31:C31"/>
    <mergeCell ref="B32:C32"/>
    <mergeCell ref="A33:F33"/>
    <mergeCell ref="B18:C18"/>
    <mergeCell ref="B19:C19"/>
    <mergeCell ref="A20:F20"/>
    <mergeCell ref="A23:G23"/>
    <mergeCell ref="A24:A25"/>
    <mergeCell ref="B24:C25"/>
    <mergeCell ref="D24:D25"/>
    <mergeCell ref="E24:E25"/>
    <mergeCell ref="B10:F10"/>
    <mergeCell ref="A15:G15"/>
    <mergeCell ref="A16:A17"/>
    <mergeCell ref="B16:C17"/>
    <mergeCell ref="D16:D17"/>
    <mergeCell ref="E16:E17"/>
    <mergeCell ref="B9:F9"/>
    <mergeCell ref="A2:G2"/>
    <mergeCell ref="A3:G4"/>
    <mergeCell ref="B5:F5"/>
    <mergeCell ref="B7:F7"/>
    <mergeCell ref="B8:F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80"/>
  <sheetViews>
    <sheetView topLeftCell="A9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66</v>
      </c>
      <c r="B3" s="81" t="s">
        <v>264</v>
      </c>
      <c r="C3" s="35"/>
      <c r="D3" s="36"/>
    </row>
    <row r="4" spans="1:6" x14ac:dyDescent="0.2">
      <c r="A4" s="34"/>
      <c r="B4" s="81" t="s">
        <v>265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242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x14ac:dyDescent="0.2">
      <c r="A12" s="117">
        <f>COUNT($A$7:A11)+1</f>
        <v>2</v>
      </c>
      <c r="B12" s="51" t="s">
        <v>28</v>
      </c>
      <c r="C12" s="63"/>
      <c r="D12" s="29"/>
      <c r="E12" s="46"/>
      <c r="F12" s="47"/>
    </row>
    <row r="13" spans="1:6" ht="63.75" x14ac:dyDescent="0.2">
      <c r="A13" s="117"/>
      <c r="B13" s="52" t="s">
        <v>54</v>
      </c>
      <c r="C13" s="63"/>
      <c r="D13" s="29"/>
      <c r="E13" s="46"/>
      <c r="F13" s="47"/>
    </row>
    <row r="14" spans="1:6" ht="14.25" x14ac:dyDescent="0.2">
      <c r="A14" s="117"/>
      <c r="B14" s="52"/>
      <c r="C14" s="63">
        <v>10</v>
      </c>
      <c r="D14" s="29" t="s">
        <v>56</v>
      </c>
      <c r="E14" s="58"/>
      <c r="F14" s="46">
        <f>C14*E14</f>
        <v>0</v>
      </c>
    </row>
    <row r="15" spans="1:6" x14ac:dyDescent="0.2">
      <c r="A15" s="119"/>
      <c r="B15" s="84"/>
      <c r="C15" s="64"/>
      <c r="D15" s="65"/>
      <c r="E15" s="66"/>
      <c r="F15" s="66"/>
    </row>
    <row r="16" spans="1:6" x14ac:dyDescent="0.2">
      <c r="A16" s="118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266</v>
      </c>
      <c r="C17" s="63"/>
      <c r="D17" s="29"/>
      <c r="E17" s="46"/>
      <c r="F17" s="47"/>
    </row>
    <row r="18" spans="1:6" ht="89.25" x14ac:dyDescent="0.2">
      <c r="A18" s="117"/>
      <c r="B18" s="52" t="s">
        <v>267</v>
      </c>
      <c r="C18" s="63"/>
      <c r="D18" s="29"/>
      <c r="E18" s="46"/>
      <c r="F18" s="47"/>
    </row>
    <row r="19" spans="1:6" x14ac:dyDescent="0.2">
      <c r="A19" s="117"/>
      <c r="B19" s="52"/>
      <c r="C19" s="63">
        <v>1</v>
      </c>
      <c r="D19" s="29" t="s">
        <v>1</v>
      </c>
      <c r="E19" s="58"/>
      <c r="F19" s="46">
        <f>C19*E19</f>
        <v>0</v>
      </c>
    </row>
    <row r="20" spans="1:6" x14ac:dyDescent="0.2">
      <c r="A20" s="119"/>
      <c r="B20" s="84"/>
      <c r="C20" s="64"/>
      <c r="D20" s="65"/>
      <c r="E20" s="66"/>
      <c r="F20" s="66"/>
    </row>
    <row r="21" spans="1:6" x14ac:dyDescent="0.2">
      <c r="A21" s="118"/>
      <c r="B21" s="83"/>
      <c r="C21" s="67"/>
      <c r="D21" s="61"/>
      <c r="E21" s="62"/>
      <c r="F21" s="60"/>
    </row>
    <row r="22" spans="1:6" ht="25.5" x14ac:dyDescent="0.2">
      <c r="A22" s="117">
        <f>COUNT($A$7:A21)+1</f>
        <v>4</v>
      </c>
      <c r="B22" s="51" t="s">
        <v>90</v>
      </c>
      <c r="C22" s="63"/>
      <c r="D22" s="48"/>
      <c r="E22" s="49"/>
      <c r="F22" s="47"/>
    </row>
    <row r="23" spans="1:6" ht="76.5" x14ac:dyDescent="0.2">
      <c r="A23" s="117"/>
      <c r="B23" s="52" t="s">
        <v>216</v>
      </c>
      <c r="C23" s="63"/>
      <c r="D23" s="48"/>
      <c r="E23" s="49"/>
      <c r="F23" s="47"/>
    </row>
    <row r="24" spans="1:6" ht="14.25" x14ac:dyDescent="0.2">
      <c r="A24" s="117"/>
      <c r="B24" s="52"/>
      <c r="C24" s="63">
        <v>200</v>
      </c>
      <c r="D24" s="48" t="s">
        <v>62</v>
      </c>
      <c r="E24" s="59"/>
      <c r="F24" s="46">
        <f>+C24*E24</f>
        <v>0</v>
      </c>
    </row>
    <row r="25" spans="1:6" x14ac:dyDescent="0.2">
      <c r="A25" s="119"/>
      <c r="B25" s="84"/>
      <c r="C25" s="64"/>
      <c r="D25" s="93"/>
      <c r="E25" s="94"/>
      <c r="F25" s="66"/>
    </row>
    <row r="26" spans="1:6" x14ac:dyDescent="0.2">
      <c r="A26" s="118"/>
      <c r="B26" s="83"/>
      <c r="C26" s="67"/>
      <c r="D26" s="61"/>
      <c r="E26" s="62"/>
      <c r="F26" s="60"/>
    </row>
    <row r="27" spans="1:6" ht="38.25" x14ac:dyDescent="0.2">
      <c r="A27" s="117">
        <f>COUNT($A$7:A26)+1</f>
        <v>5</v>
      </c>
      <c r="B27" s="51" t="s">
        <v>268</v>
      </c>
      <c r="C27" s="63"/>
      <c r="D27" s="29"/>
      <c r="E27" s="46"/>
      <c r="F27" s="47"/>
    </row>
    <row r="28" spans="1:6" ht="63.75" x14ac:dyDescent="0.2">
      <c r="A28" s="117"/>
      <c r="B28" s="52" t="s">
        <v>269</v>
      </c>
      <c r="C28" s="63"/>
      <c r="D28" s="29"/>
      <c r="E28" s="46"/>
      <c r="F28" s="47"/>
    </row>
    <row r="29" spans="1:6" ht="14.25" x14ac:dyDescent="0.2">
      <c r="A29" s="117"/>
      <c r="B29" s="52"/>
      <c r="C29" s="63">
        <v>100</v>
      </c>
      <c r="D29" s="48" t="s">
        <v>62</v>
      </c>
      <c r="E29" s="59"/>
      <c r="F29" s="46">
        <f>+C29*E29</f>
        <v>0</v>
      </c>
    </row>
    <row r="30" spans="1:6" x14ac:dyDescent="0.2">
      <c r="A30" s="119"/>
      <c r="B30" s="84"/>
      <c r="C30" s="64"/>
      <c r="D30" s="93"/>
      <c r="E30" s="94"/>
      <c r="F30" s="66"/>
    </row>
    <row r="31" spans="1:6" x14ac:dyDescent="0.2">
      <c r="A31" s="118"/>
      <c r="B31" s="83"/>
      <c r="C31" s="67"/>
      <c r="D31" s="61"/>
      <c r="E31" s="62"/>
      <c r="F31" s="60"/>
    </row>
    <row r="32" spans="1:6" x14ac:dyDescent="0.2">
      <c r="A32" s="117">
        <f>COUNT($A$7:A31)+1</f>
        <v>6</v>
      </c>
      <c r="B32" s="51" t="s">
        <v>270</v>
      </c>
      <c r="C32" s="63"/>
      <c r="D32" s="29"/>
      <c r="E32" s="46"/>
      <c r="F32" s="47"/>
    </row>
    <row r="33" spans="1:6" ht="63.75" x14ac:dyDescent="0.2">
      <c r="A33" s="117"/>
      <c r="B33" s="52" t="s">
        <v>271</v>
      </c>
      <c r="C33" s="63"/>
      <c r="D33" s="29"/>
      <c r="E33" s="46"/>
      <c r="F33" s="47"/>
    </row>
    <row r="34" spans="1:6" x14ac:dyDescent="0.2">
      <c r="A34" s="117"/>
      <c r="B34" s="52"/>
      <c r="C34" s="63">
        <v>1</v>
      </c>
      <c r="D34" s="48" t="s">
        <v>1</v>
      </c>
      <c r="E34" s="59"/>
      <c r="F34" s="46">
        <f>+C34*E34</f>
        <v>0</v>
      </c>
    </row>
    <row r="35" spans="1:6" x14ac:dyDescent="0.2">
      <c r="A35" s="119"/>
      <c r="B35" s="84"/>
      <c r="C35" s="64"/>
      <c r="D35" s="93"/>
      <c r="E35" s="94"/>
      <c r="F35" s="66"/>
    </row>
    <row r="36" spans="1:6" x14ac:dyDescent="0.2">
      <c r="A36" s="118"/>
      <c r="B36" s="83"/>
      <c r="C36" s="67"/>
      <c r="D36" s="61"/>
      <c r="E36" s="62"/>
      <c r="F36" s="62"/>
    </row>
    <row r="37" spans="1:6" x14ac:dyDescent="0.2">
      <c r="A37" s="117">
        <f>COUNT($A$7:A36)+1</f>
        <v>7</v>
      </c>
      <c r="B37" s="105" t="s">
        <v>141</v>
      </c>
      <c r="C37" s="63"/>
      <c r="D37" s="29"/>
      <c r="E37" s="46"/>
      <c r="F37" s="46"/>
    </row>
    <row r="38" spans="1:6" ht="102" x14ac:dyDescent="0.2">
      <c r="A38" s="117"/>
      <c r="B38" s="52" t="s">
        <v>99</v>
      </c>
      <c r="C38" s="63"/>
      <c r="D38" s="29"/>
      <c r="E38" s="46"/>
      <c r="F38" s="46"/>
    </row>
    <row r="39" spans="1:6" ht="14.25" x14ac:dyDescent="0.2">
      <c r="A39" s="117"/>
      <c r="B39" s="52"/>
      <c r="C39" s="63">
        <v>120</v>
      </c>
      <c r="D39" s="29" t="s">
        <v>62</v>
      </c>
      <c r="E39" s="58"/>
      <c r="F39" s="46">
        <f>C39*E39</f>
        <v>0</v>
      </c>
    </row>
    <row r="40" spans="1:6" x14ac:dyDescent="0.2">
      <c r="A40" s="119"/>
      <c r="B40" s="84"/>
      <c r="C40" s="64"/>
      <c r="D40" s="65"/>
      <c r="E40" s="66"/>
      <c r="F40" s="66"/>
    </row>
    <row r="41" spans="1:6" x14ac:dyDescent="0.2">
      <c r="A41" s="124"/>
      <c r="B41" s="83"/>
      <c r="C41" s="67"/>
      <c r="D41" s="61"/>
      <c r="E41" s="62"/>
      <c r="F41" s="60"/>
    </row>
    <row r="42" spans="1:6" x14ac:dyDescent="0.2">
      <c r="A42" s="117">
        <f>COUNT($A$7:A41)+1</f>
        <v>8</v>
      </c>
      <c r="B42" s="51" t="s">
        <v>102</v>
      </c>
      <c r="C42" s="63"/>
      <c r="D42" s="29"/>
      <c r="E42" s="46"/>
      <c r="F42" s="47"/>
    </row>
    <row r="43" spans="1:6" ht="51" x14ac:dyDescent="0.2">
      <c r="A43" s="122"/>
      <c r="B43" s="52" t="s">
        <v>103</v>
      </c>
      <c r="C43" s="63"/>
      <c r="D43" s="29"/>
      <c r="E43" s="46"/>
      <c r="F43" s="47"/>
    </row>
    <row r="44" spans="1:6" ht="14.25" x14ac:dyDescent="0.2">
      <c r="A44" s="122"/>
      <c r="B44" s="52"/>
      <c r="C44" s="63">
        <v>10</v>
      </c>
      <c r="D44" s="29" t="s">
        <v>62</v>
      </c>
      <c r="E44" s="58"/>
      <c r="F44" s="46">
        <f>C44*E44</f>
        <v>0</v>
      </c>
    </row>
    <row r="45" spans="1:6" x14ac:dyDescent="0.2">
      <c r="A45" s="123"/>
      <c r="B45" s="84"/>
      <c r="C45" s="64"/>
      <c r="D45" s="65"/>
      <c r="E45" s="66"/>
      <c r="F45" s="66"/>
    </row>
    <row r="46" spans="1:6" x14ac:dyDescent="0.2">
      <c r="A46" s="124"/>
      <c r="B46" s="83"/>
      <c r="C46" s="67"/>
      <c r="D46" s="61"/>
      <c r="E46" s="62"/>
      <c r="F46" s="60"/>
    </row>
    <row r="47" spans="1:6" x14ac:dyDescent="0.2">
      <c r="A47" s="117">
        <f>COUNT($A$7:A46)+1</f>
        <v>9</v>
      </c>
      <c r="B47" s="51" t="s">
        <v>20</v>
      </c>
      <c r="C47" s="63"/>
      <c r="D47" s="29"/>
      <c r="E47" s="46"/>
      <c r="F47" s="47"/>
    </row>
    <row r="48" spans="1:6" ht="51" x14ac:dyDescent="0.2">
      <c r="A48" s="122"/>
      <c r="B48" s="52" t="s">
        <v>22</v>
      </c>
      <c r="C48" s="63"/>
      <c r="D48" s="29"/>
      <c r="E48" s="46"/>
      <c r="F48" s="47"/>
    </row>
    <row r="49" spans="1:6" ht="14.25" x14ac:dyDescent="0.2">
      <c r="A49" s="122"/>
      <c r="B49" s="52"/>
      <c r="C49" s="63">
        <v>250</v>
      </c>
      <c r="D49" s="29" t="s">
        <v>62</v>
      </c>
      <c r="E49" s="58"/>
      <c r="F49" s="46">
        <f>C49*E49</f>
        <v>0</v>
      </c>
    </row>
    <row r="50" spans="1:6" x14ac:dyDescent="0.2">
      <c r="A50" s="123"/>
      <c r="B50" s="84"/>
      <c r="C50" s="64"/>
      <c r="D50" s="65"/>
      <c r="E50" s="66"/>
      <c r="F50" s="66"/>
    </row>
    <row r="51" spans="1:6" x14ac:dyDescent="0.2">
      <c r="A51" s="124"/>
      <c r="B51" s="83"/>
      <c r="C51" s="67"/>
      <c r="D51" s="61"/>
      <c r="E51" s="62"/>
      <c r="F51" s="60"/>
    </row>
    <row r="52" spans="1:6" x14ac:dyDescent="0.2">
      <c r="A52" s="117">
        <f>COUNT($A$7:A51)+1</f>
        <v>10</v>
      </c>
      <c r="B52" s="51" t="s">
        <v>21</v>
      </c>
      <c r="C52" s="63"/>
      <c r="D52" s="29"/>
      <c r="E52" s="46"/>
      <c r="F52" s="47"/>
    </row>
    <row r="53" spans="1:6" ht="51" x14ac:dyDescent="0.2">
      <c r="A53" s="122"/>
      <c r="B53" s="52" t="s">
        <v>48</v>
      </c>
      <c r="C53" s="63"/>
      <c r="D53" s="29"/>
      <c r="E53" s="46"/>
      <c r="F53" s="47"/>
    </row>
    <row r="54" spans="1:6" ht="14.25" x14ac:dyDescent="0.2">
      <c r="A54" s="122"/>
      <c r="B54" s="52"/>
      <c r="C54" s="63">
        <v>250</v>
      </c>
      <c r="D54" s="29" t="s">
        <v>62</v>
      </c>
      <c r="E54" s="58"/>
      <c r="F54" s="46">
        <f>C54*E54</f>
        <v>0</v>
      </c>
    </row>
    <row r="55" spans="1:6" x14ac:dyDescent="0.2">
      <c r="A55" s="123"/>
      <c r="B55" s="84"/>
      <c r="C55" s="64"/>
      <c r="D55" s="65"/>
      <c r="E55" s="66"/>
      <c r="F55" s="66"/>
    </row>
    <row r="56" spans="1:6" x14ac:dyDescent="0.2">
      <c r="A56" s="124"/>
      <c r="B56" s="83"/>
      <c r="C56" s="67"/>
      <c r="D56" s="61"/>
      <c r="E56" s="62"/>
      <c r="F56" s="60"/>
    </row>
    <row r="57" spans="1:6" x14ac:dyDescent="0.2">
      <c r="A57" s="117">
        <f>COUNT($A$7:A56)+1</f>
        <v>11</v>
      </c>
      <c r="B57" s="51" t="s">
        <v>104</v>
      </c>
      <c r="C57" s="63"/>
      <c r="D57" s="29"/>
      <c r="E57" s="46"/>
      <c r="F57" s="46"/>
    </row>
    <row r="58" spans="1:6" ht="51" x14ac:dyDescent="0.2">
      <c r="A58" s="122"/>
      <c r="B58" s="52" t="s">
        <v>105</v>
      </c>
      <c r="C58" s="63"/>
      <c r="D58" s="29"/>
      <c r="E58" s="46"/>
      <c r="F58" s="46"/>
    </row>
    <row r="59" spans="1:6" x14ac:dyDescent="0.2">
      <c r="A59" s="122"/>
      <c r="B59" s="52"/>
      <c r="C59" s="63">
        <v>2</v>
      </c>
      <c r="D59" s="29" t="s">
        <v>52</v>
      </c>
      <c r="E59" s="58"/>
      <c r="F59" s="46">
        <f>C59*E59</f>
        <v>0</v>
      </c>
    </row>
    <row r="60" spans="1:6" x14ac:dyDescent="0.2">
      <c r="A60" s="123"/>
      <c r="B60" s="84"/>
      <c r="C60" s="64"/>
      <c r="D60" s="65"/>
      <c r="E60" s="66"/>
      <c r="F60" s="66"/>
    </row>
    <row r="61" spans="1:6" x14ac:dyDescent="0.2">
      <c r="A61" s="124"/>
      <c r="B61" s="83"/>
      <c r="C61" s="67"/>
      <c r="D61" s="61"/>
      <c r="E61" s="62"/>
      <c r="F61" s="62"/>
    </row>
    <row r="62" spans="1:6" x14ac:dyDescent="0.2">
      <c r="A62" s="117">
        <f>COUNT($A$7:A61)+1</f>
        <v>12</v>
      </c>
      <c r="B62" s="51" t="s">
        <v>106</v>
      </c>
      <c r="C62" s="63"/>
      <c r="D62" s="29"/>
      <c r="E62" s="46"/>
      <c r="F62" s="46"/>
    </row>
    <row r="63" spans="1:6" ht="38.25" x14ac:dyDescent="0.2">
      <c r="A63" s="122"/>
      <c r="B63" s="52" t="s">
        <v>107</v>
      </c>
      <c r="C63" s="63"/>
      <c r="D63" s="29"/>
      <c r="E63" s="46"/>
      <c r="F63" s="46"/>
    </row>
    <row r="64" spans="1:6" ht="14.25" x14ac:dyDescent="0.2">
      <c r="A64" s="122"/>
      <c r="B64" s="52"/>
      <c r="C64" s="63">
        <v>20</v>
      </c>
      <c r="D64" s="29" t="s">
        <v>56</v>
      </c>
      <c r="E64" s="58"/>
      <c r="F64" s="46">
        <f>C64*E64</f>
        <v>0</v>
      </c>
    </row>
    <row r="65" spans="1:6" x14ac:dyDescent="0.2">
      <c r="A65" s="123"/>
      <c r="B65" s="84"/>
      <c r="C65" s="64"/>
      <c r="D65" s="65"/>
      <c r="E65" s="66"/>
      <c r="F65" s="66"/>
    </row>
    <row r="66" spans="1:6" x14ac:dyDescent="0.2">
      <c r="A66" s="124"/>
      <c r="B66" s="83"/>
      <c r="C66" s="67"/>
      <c r="D66" s="61"/>
      <c r="E66" s="62"/>
      <c r="F66" s="60"/>
    </row>
    <row r="67" spans="1:6" x14ac:dyDescent="0.2">
      <c r="A67" s="117">
        <f>COUNT($A$7:A66)+1</f>
        <v>13</v>
      </c>
      <c r="B67" s="51" t="s">
        <v>272</v>
      </c>
      <c r="C67" s="63"/>
      <c r="D67" s="48"/>
      <c r="E67" s="49"/>
      <c r="F67" s="50"/>
    </row>
    <row r="68" spans="1:6" ht="89.25" x14ac:dyDescent="0.2">
      <c r="A68" s="122"/>
      <c r="B68" s="52" t="s">
        <v>142</v>
      </c>
      <c r="C68" s="63"/>
      <c r="D68" s="48"/>
      <c r="E68" s="49"/>
      <c r="F68" s="50"/>
    </row>
    <row r="69" spans="1:6" ht="25.5" x14ac:dyDescent="0.2">
      <c r="A69" s="122"/>
      <c r="B69" s="52" t="s">
        <v>273</v>
      </c>
      <c r="C69" s="63">
        <v>250</v>
      </c>
      <c r="D69" s="48" t="s">
        <v>62</v>
      </c>
      <c r="E69" s="59"/>
      <c r="F69" s="49">
        <f>C69*E69</f>
        <v>0</v>
      </c>
    </row>
    <row r="70" spans="1:6" ht="25.5" x14ac:dyDescent="0.2">
      <c r="A70" s="122"/>
      <c r="B70" s="52" t="s">
        <v>274</v>
      </c>
      <c r="C70" s="63">
        <v>250</v>
      </c>
      <c r="D70" s="48" t="s">
        <v>62</v>
      </c>
      <c r="E70" s="59"/>
      <c r="F70" s="49">
        <f>C70*E70</f>
        <v>0</v>
      </c>
    </row>
    <row r="71" spans="1:6" x14ac:dyDescent="0.2">
      <c r="A71" s="123"/>
      <c r="B71" s="84"/>
      <c r="C71" s="64"/>
      <c r="D71" s="93"/>
      <c r="E71" s="94"/>
      <c r="F71" s="94"/>
    </row>
    <row r="72" spans="1:6" x14ac:dyDescent="0.2">
      <c r="A72" s="124"/>
      <c r="B72" s="83"/>
      <c r="C72" s="67"/>
      <c r="D72" s="61"/>
      <c r="E72" s="62"/>
      <c r="F72" s="60"/>
    </row>
    <row r="73" spans="1:6" ht="25.5" x14ac:dyDescent="0.2">
      <c r="A73" s="117">
        <f>COUNT($A$7:A72)+1</f>
        <v>14</v>
      </c>
      <c r="B73" s="51" t="s">
        <v>275</v>
      </c>
      <c r="C73" s="63"/>
      <c r="D73" s="29"/>
      <c r="E73" s="46"/>
      <c r="F73" s="47"/>
    </row>
    <row r="74" spans="1:6" ht="89.25" x14ac:dyDescent="0.2">
      <c r="A74" s="122"/>
      <c r="B74" s="52" t="s">
        <v>142</v>
      </c>
      <c r="C74" s="63"/>
      <c r="D74" s="29"/>
      <c r="E74" s="46"/>
      <c r="F74" s="47"/>
    </row>
    <row r="75" spans="1:6" x14ac:dyDescent="0.2">
      <c r="A75" s="122"/>
      <c r="B75" s="51" t="s">
        <v>111</v>
      </c>
      <c r="C75" s="63"/>
      <c r="D75" s="29"/>
      <c r="E75" s="46"/>
      <c r="F75" s="47"/>
    </row>
    <row r="76" spans="1:6" ht="25.5" x14ac:dyDescent="0.2">
      <c r="A76" s="122"/>
      <c r="B76" s="52" t="s">
        <v>276</v>
      </c>
      <c r="C76" s="63">
        <v>250</v>
      </c>
      <c r="D76" s="48" t="s">
        <v>62</v>
      </c>
      <c r="E76" s="59"/>
      <c r="F76" s="49">
        <f>C76*E76</f>
        <v>0</v>
      </c>
    </row>
    <row r="77" spans="1:6" ht="25.5" x14ac:dyDescent="0.2">
      <c r="A77" s="122"/>
      <c r="B77" s="52" t="s">
        <v>143</v>
      </c>
      <c r="C77" s="63">
        <v>250</v>
      </c>
      <c r="D77" s="48" t="s">
        <v>62</v>
      </c>
      <c r="E77" s="59"/>
      <c r="F77" s="49">
        <f>C77*E77</f>
        <v>0</v>
      </c>
    </row>
    <row r="78" spans="1:6" x14ac:dyDescent="0.2">
      <c r="A78" s="123"/>
      <c r="B78" s="84"/>
      <c r="C78" s="64"/>
      <c r="D78" s="93"/>
      <c r="E78" s="94"/>
      <c r="F78" s="94"/>
    </row>
    <row r="79" spans="1:6" x14ac:dyDescent="0.2">
      <c r="A79" s="124"/>
      <c r="B79" s="83"/>
      <c r="C79" s="67"/>
      <c r="D79" s="61"/>
      <c r="E79" s="62"/>
      <c r="F79" s="60"/>
    </row>
    <row r="80" spans="1:6" x14ac:dyDescent="0.2">
      <c r="A80" s="117">
        <f>COUNT($A$7:A79)+1</f>
        <v>15</v>
      </c>
      <c r="B80" s="51" t="s">
        <v>114</v>
      </c>
      <c r="C80" s="63"/>
      <c r="D80" s="29"/>
      <c r="E80" s="46"/>
      <c r="F80" s="46"/>
    </row>
    <row r="81" spans="1:6" ht="76.5" x14ac:dyDescent="0.2">
      <c r="A81" s="122"/>
      <c r="B81" s="52" t="s">
        <v>115</v>
      </c>
      <c r="C81" s="63"/>
      <c r="D81" s="29"/>
      <c r="E81" s="46"/>
      <c r="F81" s="47"/>
    </row>
    <row r="82" spans="1:6" ht="14.25" x14ac:dyDescent="0.2">
      <c r="A82" s="122"/>
      <c r="B82" s="52"/>
      <c r="C82" s="63">
        <v>30</v>
      </c>
      <c r="D82" s="29" t="s">
        <v>56</v>
      </c>
      <c r="E82" s="58"/>
      <c r="F82" s="46">
        <f>C82*E82</f>
        <v>0</v>
      </c>
    </row>
    <row r="83" spans="1:6" x14ac:dyDescent="0.2">
      <c r="A83" s="123"/>
      <c r="B83" s="84"/>
      <c r="C83" s="64"/>
      <c r="D83" s="65"/>
      <c r="E83" s="66"/>
      <c r="F83" s="66"/>
    </row>
    <row r="84" spans="1:6" x14ac:dyDescent="0.2">
      <c r="A84" s="124"/>
      <c r="B84" s="83"/>
      <c r="C84" s="67"/>
      <c r="D84" s="61"/>
      <c r="E84" s="62"/>
      <c r="F84" s="62"/>
    </row>
    <row r="85" spans="1:6" x14ac:dyDescent="0.2">
      <c r="A85" s="117">
        <f>COUNT($A$7:A84)+1</f>
        <v>16</v>
      </c>
      <c r="B85" s="51" t="s">
        <v>116</v>
      </c>
      <c r="C85" s="63"/>
      <c r="D85" s="29"/>
      <c r="E85" s="46"/>
      <c r="F85" s="46"/>
    </row>
    <row r="86" spans="1:6" ht="89.25" x14ac:dyDescent="0.2">
      <c r="A86" s="122"/>
      <c r="B86" s="52" t="s">
        <v>117</v>
      </c>
      <c r="C86" s="63"/>
      <c r="D86" s="29"/>
      <c r="E86" s="46"/>
      <c r="F86" s="47"/>
    </row>
    <row r="87" spans="1:6" ht="14.25" x14ac:dyDescent="0.2">
      <c r="A87" s="122"/>
      <c r="B87" s="52"/>
      <c r="C87" s="63">
        <v>20</v>
      </c>
      <c r="D87" s="29" t="s">
        <v>56</v>
      </c>
      <c r="E87" s="58"/>
      <c r="F87" s="46">
        <f>C87*E87</f>
        <v>0</v>
      </c>
    </row>
    <row r="88" spans="1:6" x14ac:dyDescent="0.2">
      <c r="A88" s="123"/>
      <c r="B88" s="84"/>
      <c r="C88" s="64"/>
      <c r="D88" s="65"/>
      <c r="E88" s="66"/>
      <c r="F88" s="66"/>
    </row>
    <row r="89" spans="1:6" x14ac:dyDescent="0.2">
      <c r="A89" s="124"/>
      <c r="B89" s="88"/>
      <c r="C89" s="67"/>
      <c r="D89" s="61"/>
      <c r="E89" s="62"/>
      <c r="F89" s="62"/>
    </row>
    <row r="90" spans="1:6" x14ac:dyDescent="0.2">
      <c r="A90" s="117">
        <f>COUNT($A$7:A89)+1</f>
        <v>17</v>
      </c>
      <c r="B90" s="108" t="s">
        <v>119</v>
      </c>
      <c r="C90" s="63"/>
      <c r="D90" s="29"/>
      <c r="E90" s="46"/>
      <c r="F90" s="46"/>
    </row>
    <row r="91" spans="1:6" ht="51" x14ac:dyDescent="0.2">
      <c r="A91" s="122"/>
      <c r="B91" s="52" t="s">
        <v>120</v>
      </c>
      <c r="C91" s="63"/>
      <c r="D91" s="29"/>
      <c r="E91" s="46"/>
      <c r="F91" s="46"/>
    </row>
    <row r="92" spans="1:6" x14ac:dyDescent="0.2">
      <c r="A92" s="122"/>
      <c r="B92" s="85"/>
      <c r="C92" s="63">
        <v>1</v>
      </c>
      <c r="D92" s="29" t="s">
        <v>1</v>
      </c>
      <c r="E92" s="58"/>
      <c r="F92" s="46">
        <f>C92*E92</f>
        <v>0</v>
      </c>
    </row>
    <row r="93" spans="1:6" x14ac:dyDescent="0.2">
      <c r="A93" s="123"/>
      <c r="B93" s="109"/>
      <c r="C93" s="64"/>
      <c r="D93" s="65"/>
      <c r="E93" s="66"/>
      <c r="F93" s="66"/>
    </row>
    <row r="94" spans="1:6" x14ac:dyDescent="0.2">
      <c r="A94" s="124"/>
      <c r="B94" s="88"/>
      <c r="C94" s="67"/>
      <c r="D94" s="61"/>
      <c r="E94" s="62"/>
      <c r="F94" s="62"/>
    </row>
    <row r="95" spans="1:6" x14ac:dyDescent="0.2">
      <c r="A95" s="117">
        <f>COUNT($A$7:A94)+1</f>
        <v>18</v>
      </c>
      <c r="B95" s="105" t="s">
        <v>121</v>
      </c>
      <c r="C95" s="63"/>
      <c r="D95" s="29"/>
      <c r="E95" s="46"/>
      <c r="F95" s="46"/>
    </row>
    <row r="96" spans="1:6" ht="38.25" x14ac:dyDescent="0.2">
      <c r="A96" s="122"/>
      <c r="B96" s="73" t="s">
        <v>122</v>
      </c>
      <c r="C96" s="63"/>
      <c r="D96" s="29"/>
      <c r="E96" s="46"/>
      <c r="F96" s="46"/>
    </row>
    <row r="97" spans="1:6" x14ac:dyDescent="0.2">
      <c r="A97" s="122"/>
      <c r="B97" s="85"/>
      <c r="C97" s="63">
        <v>5</v>
      </c>
      <c r="D97" s="29" t="s">
        <v>1</v>
      </c>
      <c r="E97" s="58"/>
      <c r="F97" s="46">
        <f t="shared" ref="F97" si="0">C97*E97</f>
        <v>0</v>
      </c>
    </row>
    <row r="98" spans="1:6" x14ac:dyDescent="0.2">
      <c r="A98" s="123"/>
      <c r="B98" s="109"/>
      <c r="C98" s="64"/>
      <c r="D98" s="65"/>
      <c r="E98" s="66"/>
      <c r="F98" s="66"/>
    </row>
    <row r="99" spans="1:6" x14ac:dyDescent="0.2">
      <c r="A99" s="124"/>
      <c r="B99" s="88"/>
      <c r="C99" s="67"/>
      <c r="D99" s="61"/>
      <c r="E99" s="62"/>
      <c r="F99" s="62"/>
    </row>
    <row r="100" spans="1:6" x14ac:dyDescent="0.2">
      <c r="A100" s="117">
        <f>COUNT($A$7:A99)+1</f>
        <v>19</v>
      </c>
      <c r="B100" s="51" t="s">
        <v>30</v>
      </c>
      <c r="C100" s="63"/>
      <c r="D100" s="29"/>
      <c r="E100" s="46"/>
      <c r="F100" s="46"/>
    </row>
    <row r="101" spans="1:6" ht="25.5" x14ac:dyDescent="0.2">
      <c r="A101" s="122"/>
      <c r="B101" s="52" t="s">
        <v>29</v>
      </c>
      <c r="C101" s="63"/>
      <c r="D101" s="29"/>
      <c r="E101" s="46"/>
      <c r="F101" s="47"/>
    </row>
    <row r="102" spans="1:6" ht="14.25" x14ac:dyDescent="0.2">
      <c r="A102" s="122"/>
      <c r="B102" s="52"/>
      <c r="C102" s="63">
        <v>195</v>
      </c>
      <c r="D102" s="29" t="s">
        <v>62</v>
      </c>
      <c r="E102" s="58"/>
      <c r="F102" s="46">
        <f>C102*E102</f>
        <v>0</v>
      </c>
    </row>
    <row r="103" spans="1:6" x14ac:dyDescent="0.2">
      <c r="A103" s="123"/>
      <c r="B103" s="84"/>
      <c r="C103" s="64"/>
      <c r="D103" s="65"/>
      <c r="E103" s="66"/>
      <c r="F103" s="66"/>
    </row>
    <row r="104" spans="1:6" x14ac:dyDescent="0.2">
      <c r="A104" s="124"/>
      <c r="B104" s="83"/>
      <c r="C104" s="67"/>
      <c r="D104" s="61"/>
      <c r="E104" s="62"/>
      <c r="F104" s="62"/>
    </row>
    <row r="105" spans="1:6" ht="25.5" x14ac:dyDescent="0.2">
      <c r="A105" s="117">
        <f>COUNT($A$7:A104)+1</f>
        <v>20</v>
      </c>
      <c r="B105" s="51" t="s">
        <v>123</v>
      </c>
      <c r="C105" s="63"/>
      <c r="D105" s="29"/>
      <c r="E105" s="46"/>
      <c r="F105" s="47"/>
    </row>
    <row r="106" spans="1:6" ht="63.75" x14ac:dyDescent="0.2">
      <c r="A106" s="122"/>
      <c r="B106" s="52" t="s">
        <v>171</v>
      </c>
      <c r="C106" s="63"/>
      <c r="D106" s="29"/>
      <c r="E106" s="46"/>
      <c r="F106" s="47"/>
    </row>
    <row r="107" spans="1:6" ht="14.25" x14ac:dyDescent="0.2">
      <c r="A107" s="122"/>
      <c r="B107" s="52" t="s">
        <v>49</v>
      </c>
      <c r="C107" s="63">
        <v>200</v>
      </c>
      <c r="D107" s="29" t="s">
        <v>61</v>
      </c>
      <c r="E107" s="58"/>
      <c r="F107" s="46">
        <f>C107*E107</f>
        <v>0</v>
      </c>
    </row>
    <row r="108" spans="1:6" ht="14.25" x14ac:dyDescent="0.2">
      <c r="A108" s="122"/>
      <c r="B108" s="52" t="s">
        <v>50</v>
      </c>
      <c r="C108" s="63">
        <v>80</v>
      </c>
      <c r="D108" s="29" t="s">
        <v>61</v>
      </c>
      <c r="E108" s="58"/>
      <c r="F108" s="46">
        <f>C108*E108</f>
        <v>0</v>
      </c>
    </row>
    <row r="109" spans="1:6" x14ac:dyDescent="0.2">
      <c r="A109" s="123"/>
      <c r="B109" s="84"/>
      <c r="C109" s="64"/>
      <c r="D109" s="65"/>
      <c r="E109" s="66"/>
      <c r="F109" s="66"/>
    </row>
    <row r="110" spans="1:6" x14ac:dyDescent="0.2">
      <c r="A110" s="124"/>
      <c r="B110" s="83"/>
      <c r="C110" s="67"/>
      <c r="D110" s="61"/>
      <c r="E110" s="62"/>
      <c r="F110" s="62"/>
    </row>
    <row r="111" spans="1:6" ht="25.5" x14ac:dyDescent="0.2">
      <c r="A111" s="117">
        <f>COUNT($A$7:A110)+1</f>
        <v>21</v>
      </c>
      <c r="B111" s="51" t="s">
        <v>124</v>
      </c>
      <c r="C111" s="63"/>
      <c r="D111" s="29"/>
      <c r="E111" s="46"/>
      <c r="F111" s="46"/>
    </row>
    <row r="112" spans="1:6" ht="51" x14ac:dyDescent="0.2">
      <c r="A112" s="122"/>
      <c r="B112" s="52" t="s">
        <v>151</v>
      </c>
      <c r="C112" s="63"/>
      <c r="D112" s="29"/>
      <c r="E112" s="46"/>
      <c r="F112" s="46"/>
    </row>
    <row r="113" spans="1:6" ht="14.25" x14ac:dyDescent="0.2">
      <c r="A113" s="122"/>
      <c r="B113" s="52" t="s">
        <v>49</v>
      </c>
      <c r="C113" s="63">
        <v>250</v>
      </c>
      <c r="D113" s="29" t="s">
        <v>61</v>
      </c>
      <c r="E113" s="58"/>
      <c r="F113" s="46">
        <f>C113*E113</f>
        <v>0</v>
      </c>
    </row>
    <row r="114" spans="1:6" ht="14.25" x14ac:dyDescent="0.2">
      <c r="A114" s="122"/>
      <c r="B114" s="52" t="s">
        <v>50</v>
      </c>
      <c r="C114" s="63">
        <v>35</v>
      </c>
      <c r="D114" s="29" t="s">
        <v>61</v>
      </c>
      <c r="E114" s="58"/>
      <c r="F114" s="46">
        <f>C114*E114</f>
        <v>0</v>
      </c>
    </row>
    <row r="115" spans="1:6" x14ac:dyDescent="0.2">
      <c r="A115" s="123"/>
      <c r="B115" s="84"/>
      <c r="C115" s="64"/>
      <c r="D115" s="65"/>
      <c r="E115" s="66"/>
      <c r="F115" s="66"/>
    </row>
    <row r="116" spans="1:6" x14ac:dyDescent="0.2">
      <c r="A116" s="124"/>
      <c r="B116" s="83"/>
      <c r="C116" s="67"/>
      <c r="D116" s="61"/>
      <c r="E116" s="62"/>
      <c r="F116" s="62"/>
    </row>
    <row r="117" spans="1:6" x14ac:dyDescent="0.2">
      <c r="A117" s="117">
        <f>COUNT($A$7:A116)+1</f>
        <v>22</v>
      </c>
      <c r="B117" s="51" t="s">
        <v>33</v>
      </c>
      <c r="C117" s="63"/>
      <c r="D117" s="29"/>
      <c r="E117" s="46"/>
      <c r="F117" s="46"/>
    </row>
    <row r="118" spans="1:6" ht="76.5" x14ac:dyDescent="0.2">
      <c r="A118" s="122"/>
      <c r="B118" s="52" t="s">
        <v>125</v>
      </c>
      <c r="C118" s="63"/>
      <c r="D118" s="29"/>
      <c r="E118" s="46"/>
      <c r="F118" s="46"/>
    </row>
    <row r="119" spans="1:6" ht="14.25" x14ac:dyDescent="0.2">
      <c r="A119" s="122"/>
      <c r="B119" s="52"/>
      <c r="C119" s="63">
        <v>55</v>
      </c>
      <c r="D119" s="29" t="s">
        <v>61</v>
      </c>
      <c r="E119" s="58"/>
      <c r="F119" s="46">
        <f>C119*E119</f>
        <v>0</v>
      </c>
    </row>
    <row r="120" spans="1:6" x14ac:dyDescent="0.2">
      <c r="A120" s="123"/>
      <c r="B120" s="84"/>
      <c r="C120" s="64"/>
      <c r="D120" s="65"/>
      <c r="E120" s="66"/>
      <c r="F120" s="66"/>
    </row>
    <row r="121" spans="1:6" x14ac:dyDescent="0.2">
      <c r="A121" s="124"/>
      <c r="B121" s="83"/>
      <c r="C121" s="67"/>
      <c r="D121" s="61"/>
      <c r="E121" s="62"/>
      <c r="F121" s="62"/>
    </row>
    <row r="122" spans="1:6" x14ac:dyDescent="0.2">
      <c r="A122" s="117">
        <f>COUNT($A$7:A121)+1</f>
        <v>23</v>
      </c>
      <c r="B122" s="51" t="s">
        <v>39</v>
      </c>
      <c r="C122" s="63"/>
      <c r="D122" s="29"/>
      <c r="E122" s="46"/>
      <c r="F122" s="46"/>
    </row>
    <row r="123" spans="1:6" ht="63.75" x14ac:dyDescent="0.2">
      <c r="A123" s="122"/>
      <c r="B123" s="52" t="s">
        <v>167</v>
      </c>
      <c r="C123" s="63"/>
      <c r="D123" s="29"/>
      <c r="E123" s="46"/>
      <c r="F123" s="46"/>
    </row>
    <row r="124" spans="1:6" ht="14.25" x14ac:dyDescent="0.2">
      <c r="A124" s="122"/>
      <c r="B124" s="52"/>
      <c r="C124" s="63">
        <v>200</v>
      </c>
      <c r="D124" s="29" t="s">
        <v>61</v>
      </c>
      <c r="E124" s="58"/>
      <c r="F124" s="46">
        <f>C124*E124</f>
        <v>0</v>
      </c>
    </row>
    <row r="125" spans="1:6" x14ac:dyDescent="0.2">
      <c r="A125" s="123"/>
      <c r="B125" s="84"/>
      <c r="C125" s="64"/>
      <c r="D125" s="65"/>
      <c r="E125" s="66"/>
      <c r="F125" s="66"/>
    </row>
    <row r="126" spans="1:6" x14ac:dyDescent="0.2">
      <c r="A126" s="124"/>
      <c r="B126" s="83"/>
      <c r="C126" s="67"/>
      <c r="D126" s="61"/>
      <c r="E126" s="62"/>
      <c r="F126" s="62"/>
    </row>
    <row r="127" spans="1:6" x14ac:dyDescent="0.2">
      <c r="A127" s="117">
        <f>COUNT($A$7:A126)+1</f>
        <v>24</v>
      </c>
      <c r="B127" s="51" t="s">
        <v>126</v>
      </c>
      <c r="C127" s="63"/>
      <c r="D127" s="29"/>
      <c r="E127" s="46"/>
      <c r="F127" s="46"/>
    </row>
    <row r="128" spans="1:6" ht="89.25" x14ac:dyDescent="0.2">
      <c r="A128" s="122"/>
      <c r="B128" s="52" t="s">
        <v>168</v>
      </c>
      <c r="C128" s="63"/>
      <c r="D128" s="29"/>
      <c r="E128" s="46"/>
      <c r="F128" s="46"/>
    </row>
    <row r="129" spans="1:6" ht="14.25" x14ac:dyDescent="0.2">
      <c r="A129" s="122"/>
      <c r="B129" s="52"/>
      <c r="C129" s="63">
        <v>160</v>
      </c>
      <c r="D129" s="29" t="s">
        <v>61</v>
      </c>
      <c r="E129" s="58"/>
      <c r="F129" s="46">
        <f>C129*E129</f>
        <v>0</v>
      </c>
    </row>
    <row r="130" spans="1:6" x14ac:dyDescent="0.2">
      <c r="A130" s="123"/>
      <c r="B130" s="84"/>
      <c r="C130" s="64"/>
      <c r="D130" s="65"/>
      <c r="E130" s="66"/>
      <c r="F130" s="66"/>
    </row>
    <row r="131" spans="1:6" x14ac:dyDescent="0.2">
      <c r="A131" s="124"/>
      <c r="B131" s="83"/>
      <c r="C131" s="67"/>
      <c r="D131" s="61"/>
      <c r="E131" s="62"/>
      <c r="F131" s="62"/>
    </row>
    <row r="132" spans="1:6" x14ac:dyDescent="0.2">
      <c r="A132" s="117">
        <f>COUNT($A$7:A131)+1</f>
        <v>25</v>
      </c>
      <c r="B132" s="51" t="s">
        <v>127</v>
      </c>
      <c r="C132" s="63"/>
      <c r="D132" s="29"/>
      <c r="E132" s="46"/>
      <c r="F132" s="47"/>
    </row>
    <row r="133" spans="1:6" ht="63.75" x14ac:dyDescent="0.2">
      <c r="A133" s="122"/>
      <c r="B133" s="52" t="s">
        <v>169</v>
      </c>
      <c r="C133" s="63"/>
      <c r="D133" s="29"/>
      <c r="E133" s="46"/>
      <c r="F133" s="47"/>
    </row>
    <row r="134" spans="1:6" ht="14.25" x14ac:dyDescent="0.2">
      <c r="A134" s="122"/>
      <c r="B134" s="52"/>
      <c r="C134" s="63">
        <v>150</v>
      </c>
      <c r="D134" s="29" t="s">
        <v>61</v>
      </c>
      <c r="E134" s="58"/>
      <c r="F134" s="46">
        <f>C134*E134</f>
        <v>0</v>
      </c>
    </row>
    <row r="135" spans="1:6" x14ac:dyDescent="0.2">
      <c r="A135" s="123"/>
      <c r="B135" s="84"/>
      <c r="C135" s="64"/>
      <c r="D135" s="65"/>
      <c r="E135" s="66"/>
      <c r="F135" s="66"/>
    </row>
    <row r="136" spans="1:6" x14ac:dyDescent="0.2">
      <c r="A136" s="124"/>
      <c r="B136" s="88"/>
      <c r="C136" s="67"/>
      <c r="D136" s="111"/>
      <c r="E136" s="89"/>
      <c r="F136" s="89"/>
    </row>
    <row r="137" spans="1:6" x14ac:dyDescent="0.2">
      <c r="A137" s="117">
        <f>COUNT($A$7:A136)+1</f>
        <v>26</v>
      </c>
      <c r="B137" s="51" t="s">
        <v>32</v>
      </c>
      <c r="C137" s="63"/>
      <c r="D137" s="29"/>
      <c r="E137" s="46"/>
      <c r="F137" s="46"/>
    </row>
    <row r="138" spans="1:6" ht="38.25" x14ac:dyDescent="0.2">
      <c r="A138" s="122"/>
      <c r="B138" s="52" t="s">
        <v>31</v>
      </c>
      <c r="C138" s="63"/>
      <c r="D138" s="29"/>
      <c r="E138" s="46"/>
      <c r="F138" s="47"/>
    </row>
    <row r="139" spans="1:6" ht="14.25" x14ac:dyDescent="0.2">
      <c r="A139" s="122"/>
      <c r="B139" s="52"/>
      <c r="C139" s="63">
        <v>455</v>
      </c>
      <c r="D139" s="29" t="s">
        <v>61</v>
      </c>
      <c r="E139" s="58"/>
      <c r="F139" s="46">
        <f>C139*E139</f>
        <v>0</v>
      </c>
    </row>
    <row r="140" spans="1:6" x14ac:dyDescent="0.2">
      <c r="A140" s="123"/>
      <c r="B140" s="84"/>
      <c r="C140" s="64"/>
      <c r="D140" s="65"/>
      <c r="E140" s="66"/>
      <c r="F140" s="66"/>
    </row>
    <row r="141" spans="1:6" x14ac:dyDescent="0.2">
      <c r="A141" s="124"/>
      <c r="B141" s="83"/>
      <c r="C141" s="67"/>
      <c r="D141" s="61"/>
      <c r="E141" s="62"/>
      <c r="F141" s="62"/>
    </row>
    <row r="142" spans="1:6" x14ac:dyDescent="0.2">
      <c r="A142" s="117">
        <f>COUNT($A$7:A141)+1</f>
        <v>27</v>
      </c>
      <c r="B142" s="51" t="s">
        <v>36</v>
      </c>
      <c r="C142" s="63"/>
      <c r="D142" s="29"/>
      <c r="E142" s="46"/>
      <c r="F142" s="46"/>
    </row>
    <row r="143" spans="1:6" ht="38.25" x14ac:dyDescent="0.2">
      <c r="A143" s="122"/>
      <c r="B143" s="52" t="s">
        <v>55</v>
      </c>
      <c r="C143" s="63"/>
      <c r="D143" s="29"/>
      <c r="E143" s="46"/>
      <c r="F143" s="47"/>
    </row>
    <row r="144" spans="1:6" ht="14.25" x14ac:dyDescent="0.2">
      <c r="A144" s="122"/>
      <c r="B144" s="52"/>
      <c r="C144" s="63">
        <v>242</v>
      </c>
      <c r="D144" s="29" t="s">
        <v>56</v>
      </c>
      <c r="E144" s="58"/>
      <c r="F144" s="46">
        <f>C144*E144</f>
        <v>0</v>
      </c>
    </row>
    <row r="145" spans="1:6" x14ac:dyDescent="0.2">
      <c r="A145" s="123"/>
      <c r="B145" s="84"/>
      <c r="C145" s="64"/>
      <c r="D145" s="65"/>
      <c r="E145" s="66"/>
      <c r="F145" s="66"/>
    </row>
    <row r="146" spans="1:6" x14ac:dyDescent="0.2">
      <c r="A146" s="124"/>
      <c r="B146" s="83"/>
      <c r="C146" s="67"/>
      <c r="D146" s="61"/>
      <c r="E146" s="62"/>
      <c r="F146" s="62"/>
    </row>
    <row r="147" spans="1:6" x14ac:dyDescent="0.2">
      <c r="A147" s="117">
        <f>COUNT($A$7:A146)+1</f>
        <v>28</v>
      </c>
      <c r="B147" s="51" t="s">
        <v>40</v>
      </c>
      <c r="C147" s="63"/>
      <c r="D147" s="29"/>
      <c r="E147" s="46"/>
      <c r="F147" s="47"/>
    </row>
    <row r="148" spans="1:6" ht="38.25" x14ac:dyDescent="0.2">
      <c r="A148" s="122"/>
      <c r="B148" s="52" t="s">
        <v>129</v>
      </c>
      <c r="C148" s="63"/>
      <c r="D148" s="29"/>
      <c r="E148" s="46"/>
      <c r="F148" s="47"/>
    </row>
    <row r="149" spans="1:6" x14ac:dyDescent="0.2">
      <c r="A149" s="122"/>
      <c r="B149" s="52"/>
      <c r="C149" s="63">
        <v>3</v>
      </c>
      <c r="D149" s="29" t="s">
        <v>1</v>
      </c>
      <c r="E149" s="58"/>
      <c r="F149" s="46">
        <f>C149*E149</f>
        <v>0</v>
      </c>
    </row>
    <row r="150" spans="1:6" x14ac:dyDescent="0.2">
      <c r="A150" s="123"/>
      <c r="B150" s="84"/>
      <c r="C150" s="64"/>
      <c r="D150" s="65"/>
      <c r="E150" s="66"/>
      <c r="F150" s="66"/>
    </row>
    <row r="151" spans="1:6" x14ac:dyDescent="0.2">
      <c r="A151" s="124"/>
      <c r="B151" s="83"/>
      <c r="C151" s="67"/>
      <c r="D151" s="61"/>
      <c r="E151" s="62"/>
      <c r="F151" s="62"/>
    </row>
    <row r="152" spans="1:6" x14ac:dyDescent="0.2">
      <c r="A152" s="117">
        <f>COUNT($A$7:A151)+1</f>
        <v>29</v>
      </c>
      <c r="B152" s="51" t="s">
        <v>42</v>
      </c>
      <c r="C152" s="63"/>
      <c r="D152" s="29"/>
      <c r="E152" s="46"/>
      <c r="F152" s="46"/>
    </row>
    <row r="153" spans="1:6" ht="25.5" x14ac:dyDescent="0.2">
      <c r="A153" s="122"/>
      <c r="B153" s="52" t="s">
        <v>41</v>
      </c>
      <c r="C153" s="63"/>
      <c r="D153" s="29"/>
      <c r="E153" s="46"/>
      <c r="F153" s="47"/>
    </row>
    <row r="154" spans="1:6" x14ac:dyDescent="0.2">
      <c r="A154" s="122"/>
      <c r="B154" s="52"/>
      <c r="C154" s="63">
        <v>3</v>
      </c>
      <c r="D154" s="29" t="s">
        <v>1</v>
      </c>
      <c r="E154" s="58"/>
      <c r="F154" s="46">
        <f>C154*E154</f>
        <v>0</v>
      </c>
    </row>
    <row r="155" spans="1:6" x14ac:dyDescent="0.2">
      <c r="A155" s="123"/>
      <c r="B155" s="84"/>
      <c r="C155" s="64"/>
      <c r="D155" s="65"/>
      <c r="E155" s="66"/>
      <c r="F155" s="66"/>
    </row>
    <row r="156" spans="1:6" x14ac:dyDescent="0.2">
      <c r="A156" s="124"/>
      <c r="B156" s="83"/>
      <c r="C156" s="67"/>
      <c r="D156" s="61"/>
      <c r="E156" s="62"/>
      <c r="F156" s="60"/>
    </row>
    <row r="157" spans="1:6" x14ac:dyDescent="0.2">
      <c r="A157" s="117">
        <f>COUNT($A$7:A156)+1</f>
        <v>30</v>
      </c>
      <c r="B157" s="51" t="s">
        <v>37</v>
      </c>
      <c r="C157" s="63"/>
      <c r="D157" s="29"/>
      <c r="E157" s="46"/>
      <c r="F157" s="47"/>
    </row>
    <row r="158" spans="1:6" ht="51" x14ac:dyDescent="0.2">
      <c r="A158" s="122"/>
      <c r="B158" s="52" t="s">
        <v>146</v>
      </c>
      <c r="C158" s="63"/>
      <c r="D158" s="29"/>
      <c r="E158" s="46"/>
      <c r="F158" s="47"/>
    </row>
    <row r="159" spans="1:6" x14ac:dyDescent="0.2">
      <c r="A159" s="122"/>
      <c r="B159" s="52"/>
      <c r="C159" s="63">
        <v>1</v>
      </c>
      <c r="D159" s="29" t="s">
        <v>1</v>
      </c>
      <c r="E159" s="58"/>
      <c r="F159" s="46">
        <f>C159*E159</f>
        <v>0</v>
      </c>
    </row>
    <row r="160" spans="1:6" x14ac:dyDescent="0.2">
      <c r="A160" s="123"/>
      <c r="B160" s="84"/>
      <c r="C160" s="64"/>
      <c r="D160" s="65"/>
      <c r="E160" s="66"/>
      <c r="F160" s="66"/>
    </row>
    <row r="161" spans="1:6" x14ac:dyDescent="0.2">
      <c r="A161" s="124"/>
      <c r="B161" s="83"/>
      <c r="C161" s="67"/>
      <c r="D161" s="61"/>
      <c r="E161" s="62"/>
      <c r="F161" s="60"/>
    </row>
    <row r="162" spans="1:6" x14ac:dyDescent="0.2">
      <c r="A162" s="117">
        <f>COUNT($A$7:A161)+1</f>
        <v>31</v>
      </c>
      <c r="B162" s="51" t="s">
        <v>38</v>
      </c>
      <c r="C162" s="63"/>
      <c r="D162" s="29"/>
      <c r="E162" s="46"/>
      <c r="F162" s="47"/>
    </row>
    <row r="163" spans="1:6" ht="102" x14ac:dyDescent="0.2">
      <c r="A163" s="122"/>
      <c r="B163" s="52" t="s">
        <v>147</v>
      </c>
      <c r="C163" s="63"/>
      <c r="D163" s="29"/>
      <c r="E163" s="46"/>
      <c r="F163" s="47"/>
    </row>
    <row r="164" spans="1:6" x14ac:dyDescent="0.2">
      <c r="A164" s="122"/>
      <c r="B164" s="52"/>
      <c r="C164" s="63">
        <v>1</v>
      </c>
      <c r="D164" s="29" t="s">
        <v>1</v>
      </c>
      <c r="E164" s="58"/>
      <c r="F164" s="46">
        <f>C164*E164</f>
        <v>0</v>
      </c>
    </row>
    <row r="165" spans="1:6" x14ac:dyDescent="0.2">
      <c r="A165" s="123"/>
      <c r="B165" s="84"/>
      <c r="C165" s="64"/>
      <c r="D165" s="65"/>
      <c r="E165" s="66"/>
      <c r="F165" s="66"/>
    </row>
    <row r="166" spans="1:6" x14ac:dyDescent="0.2">
      <c r="A166" s="124"/>
      <c r="B166" s="88"/>
      <c r="C166" s="41"/>
      <c r="D166" s="42"/>
      <c r="E166" s="43"/>
      <c r="F166" s="41"/>
    </row>
    <row r="167" spans="1:6" ht="25.5" x14ac:dyDescent="0.2">
      <c r="A167" s="117">
        <f>COUNT($A$7:A166)+1</f>
        <v>32</v>
      </c>
      <c r="B167" s="51" t="s">
        <v>43</v>
      </c>
      <c r="C167" s="47"/>
      <c r="D167" s="29"/>
      <c r="E167" s="77"/>
      <c r="F167" s="47"/>
    </row>
    <row r="168" spans="1:6" ht="102" x14ac:dyDescent="0.2">
      <c r="A168" s="120"/>
      <c r="B168" s="52" t="s">
        <v>139</v>
      </c>
      <c r="C168" s="47"/>
      <c r="D168" s="29"/>
      <c r="E168" s="46"/>
      <c r="F168" s="47"/>
    </row>
    <row r="169" spans="1:6" x14ac:dyDescent="0.2">
      <c r="A169" s="117"/>
      <c r="B169" s="112"/>
      <c r="C169" s="78"/>
      <c r="D169" s="79">
        <v>0.01</v>
      </c>
      <c r="E169" s="47"/>
      <c r="F169" s="46">
        <f>SUM(F7:F168)*D169</f>
        <v>0</v>
      </c>
    </row>
    <row r="170" spans="1:6" x14ac:dyDescent="0.2">
      <c r="A170" s="119"/>
      <c r="B170" s="113"/>
      <c r="C170" s="114"/>
      <c r="D170" s="115"/>
      <c r="E170" s="80"/>
      <c r="F170" s="66"/>
    </row>
    <row r="171" spans="1:6" x14ac:dyDescent="0.2">
      <c r="A171" s="121"/>
      <c r="B171" s="83"/>
      <c r="C171" s="60"/>
      <c r="D171" s="61"/>
      <c r="E171" s="185"/>
      <c r="F171" s="62"/>
    </row>
    <row r="172" spans="1:6" x14ac:dyDescent="0.2">
      <c r="A172" s="117">
        <f>COUNT($A$7:A171)+1</f>
        <v>33</v>
      </c>
      <c r="B172" s="51" t="s">
        <v>45</v>
      </c>
      <c r="C172" s="47"/>
      <c r="D172" s="29"/>
      <c r="E172" s="77"/>
      <c r="F172" s="46"/>
    </row>
    <row r="173" spans="1:6" ht="38.25" x14ac:dyDescent="0.2">
      <c r="A173" s="120"/>
      <c r="B173" s="52" t="s">
        <v>44</v>
      </c>
      <c r="C173" s="47"/>
      <c r="D173" s="29"/>
      <c r="E173" s="47"/>
      <c r="F173" s="46"/>
    </row>
    <row r="174" spans="1:6" x14ac:dyDescent="0.2">
      <c r="A174" s="120"/>
      <c r="B174" s="52"/>
      <c r="C174" s="78"/>
      <c r="D174" s="79">
        <v>0.05</v>
      </c>
      <c r="E174" s="47"/>
      <c r="F174" s="46">
        <f>SUM(F7:F167)*D174</f>
        <v>0</v>
      </c>
    </row>
    <row r="175" spans="1:6" x14ac:dyDescent="0.2">
      <c r="A175" s="125"/>
      <c r="B175" s="84"/>
      <c r="C175" s="80"/>
      <c r="D175" s="65"/>
      <c r="E175" s="80"/>
      <c r="F175" s="80"/>
    </row>
    <row r="176" spans="1:6" x14ac:dyDescent="0.2">
      <c r="A176" s="120"/>
      <c r="B176" s="52"/>
      <c r="C176" s="47"/>
      <c r="D176" s="29"/>
      <c r="E176" s="47"/>
      <c r="F176" s="47"/>
    </row>
    <row r="177" spans="1:6" x14ac:dyDescent="0.2">
      <c r="A177" s="117">
        <f>COUNT($A$7:A175)+1</f>
        <v>34</v>
      </c>
      <c r="B177" s="51" t="s">
        <v>140</v>
      </c>
      <c r="C177" s="47"/>
      <c r="D177" s="29"/>
      <c r="E177" s="47"/>
      <c r="F177" s="47"/>
    </row>
    <row r="178" spans="1:6" ht="38.25" x14ac:dyDescent="0.2">
      <c r="A178" s="120"/>
      <c r="B178" s="52" t="s">
        <v>46</v>
      </c>
      <c r="C178" s="78"/>
      <c r="D178" s="79">
        <v>0.1</v>
      </c>
      <c r="E178" s="47"/>
      <c r="F178" s="46">
        <f>SUM(F7:F167)*D178</f>
        <v>0</v>
      </c>
    </row>
    <row r="179" spans="1:6" x14ac:dyDescent="0.2">
      <c r="A179" s="125"/>
      <c r="B179" s="85"/>
      <c r="C179" s="47"/>
      <c r="D179" s="29"/>
      <c r="E179" s="77"/>
      <c r="F179" s="47"/>
    </row>
    <row r="180" spans="1:6" x14ac:dyDescent="0.2">
      <c r="A180" s="53"/>
      <c r="B180" s="86" t="s">
        <v>3</v>
      </c>
      <c r="C180" s="54"/>
      <c r="D180" s="55"/>
      <c r="E180" s="56" t="s">
        <v>60</v>
      </c>
      <c r="F180" s="56">
        <f>SUM(F9:F179)</f>
        <v>0</v>
      </c>
    </row>
  </sheetData>
  <sheetProtection algorithmName="SHA-512" hashValue="a4LikeQOnolEwbJlMp7Zx0AMN9V1IkY/MVZbeTCkdnd3KHIdD2ciQ0sgdu4HnZRu/VbUgWqx+Jf24818me5Wag==" saltValue="5NkfZLaZDQNjrue0EqkDS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7" manualBreakCount="7">
    <brk id="25" max="5" man="1"/>
    <brk id="50" max="5" man="1"/>
    <brk id="71" max="5" man="1"/>
    <brk id="93" max="5" man="1"/>
    <brk id="120" max="5" man="1"/>
    <brk id="145" max="5" man="1"/>
    <brk id="170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72"/>
  <sheetViews>
    <sheetView topLeftCell="A61"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1.7109375" style="37" customWidth="1"/>
    <col min="6" max="6" width="12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67</v>
      </c>
      <c r="B3" s="11" t="s">
        <v>213</v>
      </c>
      <c r="C3" s="35" t="s">
        <v>177</v>
      </c>
      <c r="D3" s="36"/>
      <c r="E3" s="138">
        <v>3</v>
      </c>
      <c r="F3" s="87" t="s">
        <v>1</v>
      </c>
    </row>
    <row r="4" spans="1:6" x14ac:dyDescent="0.2">
      <c r="A4" s="34"/>
      <c r="B4" s="81"/>
      <c r="C4" s="35" t="s">
        <v>178</v>
      </c>
      <c r="D4" s="36"/>
      <c r="E4" s="138">
        <v>45</v>
      </c>
      <c r="F4" s="87" t="s">
        <v>179</v>
      </c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8"/>
      <c r="B6" s="83"/>
      <c r="C6" s="67"/>
      <c r="D6" s="61"/>
      <c r="E6" s="62"/>
      <c r="F6" s="60"/>
    </row>
    <row r="7" spans="1:6" x14ac:dyDescent="0.2">
      <c r="A7" s="118"/>
      <c r="B7" s="83"/>
      <c r="C7" s="67"/>
      <c r="D7" s="61"/>
      <c r="E7" s="62"/>
      <c r="F7" s="60"/>
    </row>
    <row r="8" spans="1:6" ht="25.5" x14ac:dyDescent="0.2">
      <c r="A8" s="117">
        <v>1</v>
      </c>
      <c r="B8" s="51" t="s">
        <v>214</v>
      </c>
      <c r="C8" s="63"/>
      <c r="D8" s="29"/>
      <c r="E8" s="46"/>
      <c r="F8" s="46"/>
    </row>
    <row r="9" spans="1:6" ht="216.75" x14ac:dyDescent="0.2">
      <c r="A9" s="122"/>
      <c r="B9" s="52" t="s">
        <v>210</v>
      </c>
      <c r="C9" s="117"/>
      <c r="D9" s="29"/>
      <c r="E9" s="46"/>
      <c r="F9" s="46"/>
    </row>
    <row r="10" spans="1:6" x14ac:dyDescent="0.2">
      <c r="A10" s="122"/>
      <c r="B10" s="52" t="s">
        <v>180</v>
      </c>
      <c r="C10" s="45">
        <v>3</v>
      </c>
      <c r="D10" s="29" t="s">
        <v>1</v>
      </c>
      <c r="E10" s="184">
        <v>125</v>
      </c>
      <c r="F10" s="46">
        <f>C10*E10</f>
        <v>375</v>
      </c>
    </row>
    <row r="11" spans="1:6" x14ac:dyDescent="0.2">
      <c r="A11" s="123"/>
      <c r="B11" s="84"/>
      <c r="C11" s="64"/>
      <c r="D11" s="65"/>
      <c r="E11" s="66"/>
      <c r="F11" s="66"/>
    </row>
    <row r="12" spans="1:6" x14ac:dyDescent="0.2">
      <c r="A12" s="122"/>
      <c r="B12" s="52"/>
      <c r="C12" s="45"/>
      <c r="D12" s="29"/>
      <c r="E12" s="46"/>
      <c r="F12" s="46"/>
    </row>
    <row r="13" spans="1:6" ht="25.5" x14ac:dyDescent="0.2">
      <c r="A13" s="117">
        <f>COUNT($A$7:A12)+1</f>
        <v>2</v>
      </c>
      <c r="B13" s="51" t="s">
        <v>190</v>
      </c>
      <c r="C13" s="63"/>
      <c r="D13" s="29"/>
      <c r="E13" s="46"/>
      <c r="F13" s="46"/>
    </row>
    <row r="14" spans="1:6" ht="140.25" x14ac:dyDescent="0.2">
      <c r="A14" s="122"/>
      <c r="B14" s="52" t="s">
        <v>191</v>
      </c>
      <c r="C14" s="63"/>
      <c r="D14" s="29"/>
      <c r="E14" s="46"/>
      <c r="F14" s="46"/>
    </row>
    <row r="15" spans="1:6" ht="14.25" x14ac:dyDescent="0.2">
      <c r="A15" s="122"/>
      <c r="B15" s="52"/>
      <c r="C15" s="45">
        <v>30</v>
      </c>
      <c r="D15" s="29" t="s">
        <v>56</v>
      </c>
      <c r="E15" s="58"/>
      <c r="F15" s="46">
        <f>C15*E15</f>
        <v>0</v>
      </c>
    </row>
    <row r="16" spans="1:6" x14ac:dyDescent="0.2">
      <c r="A16" s="123"/>
      <c r="B16" s="84"/>
      <c r="C16" s="64"/>
      <c r="D16" s="65"/>
      <c r="E16" s="66"/>
      <c r="F16" s="66"/>
    </row>
    <row r="17" spans="1:6" x14ac:dyDescent="0.2">
      <c r="A17" s="117"/>
      <c r="B17" s="52"/>
      <c r="C17" s="63"/>
      <c r="D17" s="29"/>
      <c r="E17" s="46"/>
      <c r="F17" s="47"/>
    </row>
    <row r="18" spans="1:6" ht="25.5" x14ac:dyDescent="0.2">
      <c r="A18" s="147">
        <f>COUNT($A$7:A17)+1</f>
        <v>3</v>
      </c>
      <c r="B18" s="51" t="s">
        <v>192</v>
      </c>
      <c r="C18" s="63"/>
      <c r="D18" s="29"/>
      <c r="E18" s="46"/>
      <c r="F18" s="46"/>
    </row>
    <row r="19" spans="1:6" ht="153" x14ac:dyDescent="0.2">
      <c r="A19" s="122"/>
      <c r="B19" s="52" t="s">
        <v>193</v>
      </c>
      <c r="C19" s="63"/>
      <c r="D19" s="29"/>
      <c r="E19" s="46"/>
      <c r="F19" s="46"/>
    </row>
    <row r="20" spans="1:6" ht="14.25" x14ac:dyDescent="0.2">
      <c r="A20" s="122"/>
      <c r="B20" s="52"/>
      <c r="C20" s="45">
        <v>15</v>
      </c>
      <c r="D20" s="29" t="s">
        <v>56</v>
      </c>
      <c r="E20" s="58"/>
      <c r="F20" s="46">
        <f>C20*E20</f>
        <v>0</v>
      </c>
    </row>
    <row r="21" spans="1:6" x14ac:dyDescent="0.2">
      <c r="A21" s="148"/>
      <c r="B21" s="149"/>
      <c r="C21" s="128"/>
      <c r="D21" s="130"/>
      <c r="E21" s="188"/>
      <c r="F21" s="128"/>
    </row>
    <row r="22" spans="1:6" x14ac:dyDescent="0.2">
      <c r="A22" s="118"/>
      <c r="B22" s="83"/>
      <c r="C22" s="67"/>
      <c r="D22" s="61"/>
      <c r="E22" s="62"/>
      <c r="F22" s="60"/>
    </row>
    <row r="23" spans="1:6" ht="25.5" x14ac:dyDescent="0.2">
      <c r="A23" s="117">
        <f>COUNT($A$7:A22)+1</f>
        <v>4</v>
      </c>
      <c r="B23" s="51" t="s">
        <v>77</v>
      </c>
      <c r="C23" s="63"/>
      <c r="D23" s="29"/>
      <c r="E23" s="46"/>
      <c r="F23" s="46"/>
    </row>
    <row r="24" spans="1:6" ht="63.75" x14ac:dyDescent="0.2">
      <c r="A24" s="117"/>
      <c r="B24" s="52" t="s">
        <v>78</v>
      </c>
      <c r="C24" s="63"/>
      <c r="D24" s="29"/>
      <c r="E24" s="46"/>
      <c r="F24" s="47"/>
    </row>
    <row r="25" spans="1:6" ht="14.25" x14ac:dyDescent="0.2">
      <c r="A25" s="117"/>
      <c r="B25" s="52"/>
      <c r="C25" s="45">
        <v>10</v>
      </c>
      <c r="D25" s="29" t="s">
        <v>62</v>
      </c>
      <c r="E25" s="58"/>
      <c r="F25" s="46">
        <f>C25*E25</f>
        <v>0</v>
      </c>
    </row>
    <row r="26" spans="1:6" x14ac:dyDescent="0.2">
      <c r="A26" s="119"/>
      <c r="B26" s="84"/>
      <c r="C26" s="64"/>
      <c r="D26" s="65"/>
      <c r="E26" s="66"/>
      <c r="F26" s="66"/>
    </row>
    <row r="27" spans="1:6" x14ac:dyDescent="0.2">
      <c r="A27" s="117"/>
      <c r="B27" s="52"/>
      <c r="C27" s="63"/>
      <c r="D27" s="29"/>
      <c r="E27" s="46"/>
      <c r="F27" s="46"/>
    </row>
    <row r="28" spans="1:6" ht="25.5" x14ac:dyDescent="0.2">
      <c r="A28" s="117">
        <f>COUNT($A$7:A27)+1</f>
        <v>5</v>
      </c>
      <c r="B28" s="51" t="s">
        <v>79</v>
      </c>
      <c r="C28" s="63"/>
      <c r="D28" s="29"/>
      <c r="E28" s="46"/>
      <c r="F28" s="46"/>
    </row>
    <row r="29" spans="1:6" ht="76.5" x14ac:dyDescent="0.2">
      <c r="A29" s="117"/>
      <c r="B29" s="52" t="s">
        <v>80</v>
      </c>
      <c r="C29" s="63"/>
      <c r="D29" s="29"/>
      <c r="E29" s="46"/>
      <c r="F29" s="47"/>
    </row>
    <row r="30" spans="1:6" ht="14.25" x14ac:dyDescent="0.2">
      <c r="A30" s="117"/>
      <c r="B30" s="52"/>
      <c r="C30" s="45">
        <v>5</v>
      </c>
      <c r="D30" s="29" t="s">
        <v>62</v>
      </c>
      <c r="E30" s="58"/>
      <c r="F30" s="46">
        <f>C30*E30</f>
        <v>0</v>
      </c>
    </row>
    <row r="31" spans="1:6" x14ac:dyDescent="0.2">
      <c r="A31" s="119"/>
      <c r="B31" s="96"/>
      <c r="C31" s="64"/>
      <c r="D31" s="65"/>
      <c r="E31" s="66"/>
      <c r="F31" s="66"/>
    </row>
    <row r="32" spans="1:6" x14ac:dyDescent="0.2">
      <c r="A32" s="118"/>
      <c r="B32" s="97"/>
      <c r="C32" s="67"/>
      <c r="D32" s="61"/>
      <c r="E32" s="62"/>
      <c r="F32" s="62"/>
    </row>
    <row r="33" spans="1:6" x14ac:dyDescent="0.2">
      <c r="A33" s="117">
        <f>COUNT($A$7:A32)+1</f>
        <v>6</v>
      </c>
      <c r="B33" s="51" t="s">
        <v>86</v>
      </c>
      <c r="C33" s="63"/>
      <c r="D33" s="29"/>
      <c r="E33" s="46"/>
      <c r="F33" s="47"/>
    </row>
    <row r="34" spans="1:6" ht="102" x14ac:dyDescent="0.2">
      <c r="A34" s="117"/>
      <c r="B34" s="52" t="s">
        <v>87</v>
      </c>
      <c r="C34" s="63"/>
      <c r="D34" s="29"/>
      <c r="E34" s="46"/>
      <c r="F34" s="47"/>
    </row>
    <row r="35" spans="1:6" ht="14.25" x14ac:dyDescent="0.2">
      <c r="A35" s="117"/>
      <c r="B35" s="52"/>
      <c r="C35" s="45">
        <v>20</v>
      </c>
      <c r="D35" s="29" t="s">
        <v>62</v>
      </c>
      <c r="E35" s="58"/>
      <c r="F35" s="46">
        <f>C35*E35</f>
        <v>0</v>
      </c>
    </row>
    <row r="36" spans="1:6" x14ac:dyDescent="0.2">
      <c r="A36" s="119"/>
      <c r="B36" s="84"/>
      <c r="C36" s="64"/>
      <c r="D36" s="65"/>
      <c r="E36" s="66"/>
      <c r="F36" s="66"/>
    </row>
    <row r="37" spans="1:6" x14ac:dyDescent="0.2">
      <c r="A37" s="118"/>
      <c r="B37" s="83"/>
      <c r="C37" s="67"/>
      <c r="D37" s="61"/>
      <c r="E37" s="62"/>
      <c r="F37" s="62"/>
    </row>
    <row r="38" spans="1:6" x14ac:dyDescent="0.2">
      <c r="A38" s="117">
        <f>COUNT($A$7:A37)+1</f>
        <v>7</v>
      </c>
      <c r="B38" s="105" t="s">
        <v>141</v>
      </c>
      <c r="C38" s="63"/>
      <c r="D38" s="29"/>
      <c r="E38" s="46"/>
      <c r="F38" s="46"/>
    </row>
    <row r="39" spans="1:6" ht="102" x14ac:dyDescent="0.2">
      <c r="A39" s="117"/>
      <c r="B39" s="52" t="s">
        <v>99</v>
      </c>
      <c r="C39" s="63"/>
      <c r="D39" s="29"/>
      <c r="E39" s="46"/>
      <c r="F39" s="46"/>
    </row>
    <row r="40" spans="1:6" ht="14.25" x14ac:dyDescent="0.2">
      <c r="A40" s="117"/>
      <c r="B40" s="52"/>
      <c r="C40" s="45">
        <v>25</v>
      </c>
      <c r="D40" s="29" t="s">
        <v>62</v>
      </c>
      <c r="E40" s="58"/>
      <c r="F40" s="46">
        <f>C40*E40</f>
        <v>0</v>
      </c>
    </row>
    <row r="41" spans="1:6" x14ac:dyDescent="0.2">
      <c r="A41" s="119"/>
      <c r="B41" s="84"/>
      <c r="C41" s="64"/>
      <c r="D41" s="65"/>
      <c r="E41" s="66"/>
      <c r="F41" s="66"/>
    </row>
    <row r="42" spans="1:6" x14ac:dyDescent="0.2">
      <c r="A42" s="118"/>
      <c r="B42" s="83"/>
      <c r="C42" s="67"/>
      <c r="D42" s="61"/>
      <c r="E42" s="62"/>
      <c r="F42" s="62"/>
    </row>
    <row r="43" spans="1:6" x14ac:dyDescent="0.2">
      <c r="A43" s="117">
        <f>COUNT($A$7:A42)+1</f>
        <v>8</v>
      </c>
      <c r="B43" s="51" t="s">
        <v>26</v>
      </c>
      <c r="C43" s="63"/>
      <c r="D43" s="29"/>
      <c r="E43" s="46"/>
      <c r="F43" s="46"/>
    </row>
    <row r="44" spans="1:6" ht="76.5" x14ac:dyDescent="0.2">
      <c r="A44" s="117"/>
      <c r="B44" s="52" t="s">
        <v>100</v>
      </c>
      <c r="C44" s="63"/>
      <c r="D44" s="29"/>
      <c r="E44" s="46"/>
      <c r="F44" s="46"/>
    </row>
    <row r="45" spans="1:6" ht="14.25" x14ac:dyDescent="0.2">
      <c r="A45" s="117"/>
      <c r="B45" s="52"/>
      <c r="C45" s="45">
        <v>5</v>
      </c>
      <c r="D45" s="29" t="s">
        <v>62</v>
      </c>
      <c r="E45" s="58"/>
      <c r="F45" s="46">
        <f>C45*E45</f>
        <v>0</v>
      </c>
    </row>
    <row r="46" spans="1:6" x14ac:dyDescent="0.2">
      <c r="A46" s="119"/>
      <c r="B46" s="84"/>
      <c r="C46" s="64"/>
      <c r="D46" s="65"/>
      <c r="E46" s="66"/>
      <c r="F46" s="66"/>
    </row>
    <row r="47" spans="1:6" x14ac:dyDescent="0.2">
      <c r="A47" s="124"/>
      <c r="B47" s="83"/>
      <c r="C47" s="67"/>
      <c r="D47" s="61"/>
      <c r="E47" s="62"/>
      <c r="F47" s="60"/>
    </row>
    <row r="48" spans="1:6" x14ac:dyDescent="0.2">
      <c r="A48" s="117">
        <f>COUNT($A$7:A47)+1</f>
        <v>9</v>
      </c>
      <c r="B48" s="51" t="s">
        <v>185</v>
      </c>
      <c r="C48" s="63"/>
      <c r="D48" s="29"/>
      <c r="E48" s="46"/>
      <c r="F48" s="47"/>
    </row>
    <row r="49" spans="1:6" ht="89.25" x14ac:dyDescent="0.2">
      <c r="A49" s="122"/>
      <c r="B49" s="52" t="s">
        <v>152</v>
      </c>
      <c r="C49" s="63"/>
      <c r="D49" s="29"/>
      <c r="E49" s="46"/>
      <c r="F49" s="47"/>
    </row>
    <row r="50" spans="1:6" ht="14.25" x14ac:dyDescent="0.2">
      <c r="A50" s="122"/>
      <c r="B50" s="106" t="s">
        <v>200</v>
      </c>
      <c r="C50" s="45">
        <v>15</v>
      </c>
      <c r="D50" s="48" t="s">
        <v>62</v>
      </c>
      <c r="E50" s="59"/>
      <c r="F50" s="49">
        <f>C50*E50</f>
        <v>0</v>
      </c>
    </row>
    <row r="51" spans="1:6" ht="14.25" x14ac:dyDescent="0.2">
      <c r="A51" s="122"/>
      <c r="B51" s="106" t="s">
        <v>201</v>
      </c>
      <c r="C51" s="45">
        <v>15</v>
      </c>
      <c r="D51" s="48" t="s">
        <v>62</v>
      </c>
      <c r="E51" s="59"/>
      <c r="F51" s="49">
        <f>C51*E51</f>
        <v>0</v>
      </c>
    </row>
    <row r="52" spans="1:6" x14ac:dyDescent="0.2">
      <c r="A52" s="123"/>
      <c r="B52" s="107"/>
      <c r="C52" s="64"/>
      <c r="D52" s="93"/>
      <c r="E52" s="94"/>
      <c r="F52" s="94"/>
    </row>
    <row r="53" spans="1:6" x14ac:dyDescent="0.2">
      <c r="A53" s="124"/>
      <c r="B53" s="83"/>
      <c r="C53" s="67"/>
      <c r="D53" s="61"/>
      <c r="E53" s="62"/>
      <c r="F53" s="60"/>
    </row>
    <row r="54" spans="1:6" x14ac:dyDescent="0.2">
      <c r="A54" s="117">
        <f>COUNT($A$7:A53)+1</f>
        <v>10</v>
      </c>
      <c r="B54" s="51" t="s">
        <v>114</v>
      </c>
      <c r="C54" s="63"/>
      <c r="D54" s="29"/>
      <c r="E54" s="46"/>
      <c r="F54" s="46"/>
    </row>
    <row r="55" spans="1:6" ht="76.5" x14ac:dyDescent="0.2">
      <c r="A55" s="122"/>
      <c r="B55" s="52" t="s">
        <v>115</v>
      </c>
      <c r="C55" s="63"/>
      <c r="D55" s="29"/>
      <c r="E55" s="46"/>
      <c r="F55" s="47"/>
    </row>
    <row r="56" spans="1:6" ht="14.25" x14ac:dyDescent="0.2">
      <c r="A56" s="122"/>
      <c r="B56" s="52"/>
      <c r="C56" s="45">
        <v>10</v>
      </c>
      <c r="D56" s="29" t="s">
        <v>56</v>
      </c>
      <c r="E56" s="58"/>
      <c r="F56" s="46">
        <f>C56*E56</f>
        <v>0</v>
      </c>
    </row>
    <row r="57" spans="1:6" x14ac:dyDescent="0.2">
      <c r="A57" s="123"/>
      <c r="B57" s="84"/>
      <c r="C57" s="64"/>
      <c r="D57" s="65"/>
      <c r="E57" s="66"/>
      <c r="F57" s="66"/>
    </row>
    <row r="58" spans="1:6" x14ac:dyDescent="0.2">
      <c r="A58" s="124"/>
      <c r="B58" s="83"/>
      <c r="C58" s="67"/>
      <c r="D58" s="61"/>
      <c r="E58" s="62"/>
      <c r="F58" s="62"/>
    </row>
    <row r="59" spans="1:6" x14ac:dyDescent="0.2">
      <c r="A59" s="117">
        <f>COUNT($A$7:A58)+1</f>
        <v>11</v>
      </c>
      <c r="B59" s="51" t="s">
        <v>116</v>
      </c>
      <c r="C59" s="63"/>
      <c r="D59" s="29"/>
      <c r="E59" s="46"/>
      <c r="F59" s="46"/>
    </row>
    <row r="60" spans="1:6" ht="89.25" x14ac:dyDescent="0.2">
      <c r="A60" s="122"/>
      <c r="B60" s="52" t="s">
        <v>117</v>
      </c>
      <c r="C60" s="63"/>
      <c r="D60" s="29"/>
      <c r="E60" s="46"/>
      <c r="F60" s="47"/>
    </row>
    <row r="61" spans="1:6" ht="14.25" x14ac:dyDescent="0.2">
      <c r="A61" s="122"/>
      <c r="B61" s="52"/>
      <c r="C61" s="45">
        <v>5</v>
      </c>
      <c r="D61" s="29" t="s">
        <v>56</v>
      </c>
      <c r="E61" s="58"/>
      <c r="F61" s="46">
        <f>C61*E61</f>
        <v>0</v>
      </c>
    </row>
    <row r="62" spans="1:6" x14ac:dyDescent="0.2">
      <c r="A62" s="123"/>
      <c r="B62" s="84"/>
      <c r="C62" s="64"/>
      <c r="D62" s="65"/>
      <c r="E62" s="66"/>
      <c r="F62" s="66"/>
    </row>
    <row r="63" spans="1:6" x14ac:dyDescent="0.2">
      <c r="A63" s="124"/>
      <c r="B63" s="83"/>
      <c r="C63" s="67"/>
      <c r="D63" s="61"/>
      <c r="E63" s="62"/>
      <c r="F63" s="60"/>
    </row>
    <row r="64" spans="1:6" x14ac:dyDescent="0.2">
      <c r="A64" s="117">
        <f>COUNT($A$7:A63)+1</f>
        <v>12</v>
      </c>
      <c r="B64" s="51" t="s">
        <v>138</v>
      </c>
      <c r="C64" s="63"/>
      <c r="D64" s="29"/>
      <c r="E64" s="46"/>
      <c r="F64" s="47"/>
    </row>
    <row r="65" spans="1:6" ht="76.5" x14ac:dyDescent="0.2">
      <c r="A65" s="122"/>
      <c r="B65" s="52" t="s">
        <v>188</v>
      </c>
      <c r="C65" s="63"/>
      <c r="D65" s="29"/>
      <c r="E65" s="46"/>
      <c r="F65" s="47"/>
    </row>
    <row r="66" spans="1:6" ht="25.5" x14ac:dyDescent="0.2">
      <c r="A66" s="122"/>
      <c r="B66" s="52" t="s">
        <v>176</v>
      </c>
      <c r="C66" s="63">
        <v>2</v>
      </c>
      <c r="D66" s="29" t="s">
        <v>1</v>
      </c>
      <c r="E66" s="58"/>
      <c r="F66" s="46">
        <f t="shared" ref="F66" si="0">C66*E66</f>
        <v>0</v>
      </c>
    </row>
    <row r="67" spans="1:6" x14ac:dyDescent="0.2">
      <c r="A67" s="123"/>
      <c r="B67" s="84"/>
      <c r="C67" s="64"/>
      <c r="D67" s="65"/>
      <c r="E67" s="66"/>
      <c r="F67" s="66"/>
    </row>
    <row r="68" spans="1:6" x14ac:dyDescent="0.2">
      <c r="A68" s="53"/>
      <c r="B68" s="86" t="s">
        <v>3</v>
      </c>
      <c r="C68" s="54"/>
      <c r="D68" s="55"/>
      <c r="E68" s="56" t="s">
        <v>60</v>
      </c>
      <c r="F68" s="56">
        <f>SUM(F9:F67)</f>
        <v>375</v>
      </c>
    </row>
    <row r="69" spans="1:6" x14ac:dyDescent="0.2">
      <c r="A69" s="139"/>
      <c r="B69" s="140"/>
      <c r="C69" s="141"/>
      <c r="D69" s="142"/>
      <c r="E69" s="143"/>
      <c r="F69" s="143"/>
    </row>
    <row r="71" spans="1:6" x14ac:dyDescent="0.2">
      <c r="B71" s="81"/>
    </row>
    <row r="72" spans="1:6" x14ac:dyDescent="0.2">
      <c r="B72" s="144"/>
    </row>
  </sheetData>
  <sheetProtection password="CF65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3" manualBreakCount="3">
    <brk id="16" max="5" man="1"/>
    <brk id="36" max="5" man="1"/>
    <brk id="57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57"/>
  <sheetViews>
    <sheetView topLeftCell="A49" zoomScaleNormal="100" zoomScaleSheetLayoutView="100" workbookViewId="0">
      <selection activeCell="E20" sqref="E20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231</v>
      </c>
      <c r="B3" s="11" t="s">
        <v>277</v>
      </c>
      <c r="C3" s="35" t="s">
        <v>177</v>
      </c>
      <c r="D3" s="36"/>
      <c r="E3" s="138">
        <v>1</v>
      </c>
      <c r="F3" s="87" t="s">
        <v>1</v>
      </c>
    </row>
    <row r="4" spans="1:6" x14ac:dyDescent="0.2">
      <c r="A4" s="34"/>
      <c r="B4" s="81" t="s">
        <v>278</v>
      </c>
      <c r="C4" s="35" t="s">
        <v>178</v>
      </c>
      <c r="D4" s="36"/>
      <c r="E4" s="138">
        <v>12</v>
      </c>
      <c r="F4" s="87" t="s">
        <v>179</v>
      </c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8"/>
      <c r="B6" s="83"/>
      <c r="C6" s="67"/>
      <c r="D6" s="61"/>
      <c r="E6" s="62"/>
      <c r="F6" s="60"/>
    </row>
    <row r="7" spans="1:6" x14ac:dyDescent="0.2">
      <c r="A7" s="118"/>
      <c r="B7" s="83"/>
      <c r="C7" s="67"/>
      <c r="D7" s="61"/>
      <c r="E7" s="62"/>
      <c r="F7" s="60"/>
    </row>
    <row r="8" spans="1:6" ht="25.5" x14ac:dyDescent="0.2">
      <c r="A8" s="117">
        <v>1</v>
      </c>
      <c r="B8" s="51" t="s">
        <v>279</v>
      </c>
      <c r="C8" s="63"/>
      <c r="D8" s="29"/>
      <c r="E8" s="46"/>
      <c r="F8" s="46"/>
    </row>
    <row r="9" spans="1:6" ht="216.75" x14ac:dyDescent="0.2">
      <c r="A9" s="122"/>
      <c r="B9" s="52" t="s">
        <v>210</v>
      </c>
      <c r="C9" s="117"/>
      <c r="D9" s="29"/>
      <c r="E9" s="46"/>
      <c r="F9" s="46"/>
    </row>
    <row r="10" spans="1:6" x14ac:dyDescent="0.2">
      <c r="A10" s="122"/>
      <c r="B10" s="52" t="s">
        <v>180</v>
      </c>
      <c r="C10" s="45">
        <v>1</v>
      </c>
      <c r="D10" s="29" t="s">
        <v>1</v>
      </c>
      <c r="E10" s="58"/>
      <c r="F10" s="46">
        <f>C10*E10</f>
        <v>0</v>
      </c>
    </row>
    <row r="11" spans="1:6" x14ac:dyDescent="0.2">
      <c r="A11" s="123"/>
      <c r="B11" s="84"/>
      <c r="C11" s="64"/>
      <c r="D11" s="65"/>
      <c r="E11" s="66"/>
      <c r="F11" s="66"/>
    </row>
    <row r="12" spans="1:6" x14ac:dyDescent="0.2">
      <c r="A12" s="122"/>
      <c r="B12" s="52"/>
      <c r="C12" s="45"/>
      <c r="D12" s="29"/>
      <c r="E12" s="46"/>
      <c r="F12" s="46"/>
    </row>
    <row r="13" spans="1:6" ht="25.5" x14ac:dyDescent="0.2">
      <c r="A13" s="117">
        <f>COUNT($A$7:A12)+1</f>
        <v>2</v>
      </c>
      <c r="B13" s="51" t="s">
        <v>190</v>
      </c>
      <c r="C13" s="63"/>
      <c r="D13" s="29"/>
      <c r="E13" s="46"/>
      <c r="F13" s="46"/>
    </row>
    <row r="14" spans="1:6" ht="140.25" x14ac:dyDescent="0.2">
      <c r="A14" s="122"/>
      <c r="B14" s="52" t="s">
        <v>191</v>
      </c>
      <c r="C14" s="63"/>
      <c r="D14" s="29"/>
      <c r="E14" s="46"/>
      <c r="F14" s="46"/>
    </row>
    <row r="15" spans="1:6" ht="14.25" x14ac:dyDescent="0.2">
      <c r="A15" s="122"/>
      <c r="B15" s="52"/>
      <c r="C15" s="45">
        <v>10</v>
      </c>
      <c r="D15" s="29" t="s">
        <v>56</v>
      </c>
      <c r="E15" s="58"/>
      <c r="F15" s="46">
        <f>C15*E15</f>
        <v>0</v>
      </c>
    </row>
    <row r="16" spans="1:6" x14ac:dyDescent="0.2">
      <c r="A16" s="123"/>
      <c r="B16" s="84"/>
      <c r="C16" s="64"/>
      <c r="D16" s="65"/>
      <c r="E16" s="66"/>
      <c r="F16" s="66"/>
    </row>
    <row r="17" spans="1:6" x14ac:dyDescent="0.2">
      <c r="A17" s="117"/>
      <c r="B17" s="52"/>
      <c r="C17" s="63"/>
      <c r="D17" s="29"/>
      <c r="E17" s="46"/>
      <c r="F17" s="47"/>
    </row>
    <row r="18" spans="1:6" ht="25.5" x14ac:dyDescent="0.2">
      <c r="A18" s="147">
        <f>COUNT($A$7:A17)+1</f>
        <v>3</v>
      </c>
      <c r="B18" s="51" t="s">
        <v>192</v>
      </c>
      <c r="C18" s="63"/>
      <c r="D18" s="29"/>
      <c r="E18" s="46"/>
      <c r="F18" s="46"/>
    </row>
    <row r="19" spans="1:6" ht="153" x14ac:dyDescent="0.2">
      <c r="A19" s="122"/>
      <c r="B19" s="52" t="s">
        <v>193</v>
      </c>
      <c r="C19" s="63"/>
      <c r="D19" s="29"/>
      <c r="E19" s="46"/>
      <c r="F19" s="46"/>
    </row>
    <row r="20" spans="1:6" ht="14.25" x14ac:dyDescent="0.2">
      <c r="A20" s="122"/>
      <c r="B20" s="52"/>
      <c r="C20" s="45">
        <v>2</v>
      </c>
      <c r="D20" s="29" t="s">
        <v>56</v>
      </c>
      <c r="E20" s="58"/>
      <c r="F20" s="46">
        <f>C20*E20</f>
        <v>0</v>
      </c>
    </row>
    <row r="21" spans="1:6" x14ac:dyDescent="0.2">
      <c r="A21" s="148"/>
      <c r="B21" s="149"/>
      <c r="C21" s="128"/>
      <c r="D21" s="130"/>
      <c r="E21" s="188"/>
      <c r="F21" s="128"/>
    </row>
    <row r="22" spans="1:6" x14ac:dyDescent="0.2">
      <c r="A22" s="118"/>
      <c r="B22" s="83"/>
      <c r="C22" s="67"/>
      <c r="D22" s="61"/>
      <c r="E22" s="62"/>
      <c r="F22" s="60"/>
    </row>
    <row r="23" spans="1:6" ht="25.5" x14ac:dyDescent="0.2">
      <c r="A23" s="117">
        <f>COUNT($A$7:A22)+1</f>
        <v>4</v>
      </c>
      <c r="B23" s="51" t="s">
        <v>88</v>
      </c>
      <c r="C23" s="63"/>
      <c r="D23" s="29"/>
      <c r="E23" s="46"/>
      <c r="F23" s="47"/>
    </row>
    <row r="24" spans="1:6" ht="102" x14ac:dyDescent="0.2">
      <c r="A24" s="117"/>
      <c r="B24" s="52" t="s">
        <v>89</v>
      </c>
      <c r="C24" s="63"/>
      <c r="D24" s="29"/>
      <c r="E24" s="46"/>
      <c r="F24" s="47"/>
    </row>
    <row r="25" spans="1:6" ht="14.25" x14ac:dyDescent="0.2">
      <c r="A25" s="117"/>
      <c r="B25" s="52"/>
      <c r="C25" s="45">
        <v>10</v>
      </c>
      <c r="D25" s="29" t="s">
        <v>62</v>
      </c>
      <c r="E25" s="58"/>
      <c r="F25" s="46">
        <f>C25*E25</f>
        <v>0</v>
      </c>
    </row>
    <row r="26" spans="1:6" x14ac:dyDescent="0.2">
      <c r="A26" s="119"/>
      <c r="B26" s="84"/>
      <c r="C26" s="64"/>
      <c r="D26" s="65"/>
      <c r="E26" s="66"/>
      <c r="F26" s="66"/>
    </row>
    <row r="27" spans="1:6" x14ac:dyDescent="0.2">
      <c r="A27" s="118"/>
      <c r="B27" s="83"/>
      <c r="C27" s="67"/>
      <c r="D27" s="61"/>
      <c r="E27" s="62"/>
      <c r="F27" s="62"/>
    </row>
    <row r="28" spans="1:6" x14ac:dyDescent="0.2">
      <c r="A28" s="117">
        <f>COUNT($A$7:A27)+1</f>
        <v>5</v>
      </c>
      <c r="B28" s="105" t="s">
        <v>141</v>
      </c>
      <c r="C28" s="63"/>
      <c r="D28" s="29"/>
      <c r="E28" s="46"/>
      <c r="F28" s="46"/>
    </row>
    <row r="29" spans="1:6" ht="102" x14ac:dyDescent="0.2">
      <c r="A29" s="117"/>
      <c r="B29" s="52" t="s">
        <v>99</v>
      </c>
      <c r="C29" s="63"/>
      <c r="D29" s="29"/>
      <c r="E29" s="46"/>
      <c r="F29" s="46"/>
    </row>
    <row r="30" spans="1:6" ht="14.25" x14ac:dyDescent="0.2">
      <c r="A30" s="117"/>
      <c r="B30" s="52"/>
      <c r="C30" s="45">
        <v>5</v>
      </c>
      <c r="D30" s="29" t="s">
        <v>62</v>
      </c>
      <c r="E30" s="58"/>
      <c r="F30" s="46">
        <f>C30*E30</f>
        <v>0</v>
      </c>
    </row>
    <row r="31" spans="1:6" x14ac:dyDescent="0.2">
      <c r="A31" s="119"/>
      <c r="B31" s="84"/>
      <c r="C31" s="64"/>
      <c r="D31" s="65"/>
      <c r="E31" s="66"/>
      <c r="F31" s="66"/>
    </row>
    <row r="32" spans="1:6" x14ac:dyDescent="0.2">
      <c r="A32" s="124"/>
      <c r="B32" s="83"/>
      <c r="C32" s="67"/>
      <c r="D32" s="61"/>
      <c r="E32" s="62"/>
      <c r="F32" s="60"/>
    </row>
    <row r="33" spans="1:6" x14ac:dyDescent="0.2">
      <c r="A33" s="117">
        <f>COUNT($A$7:A32)+1</f>
        <v>6</v>
      </c>
      <c r="B33" s="51" t="s">
        <v>185</v>
      </c>
      <c r="C33" s="63"/>
      <c r="D33" s="29"/>
      <c r="E33" s="46"/>
      <c r="F33" s="47"/>
    </row>
    <row r="34" spans="1:6" ht="89.25" x14ac:dyDescent="0.2">
      <c r="A34" s="122"/>
      <c r="B34" s="52" t="s">
        <v>152</v>
      </c>
      <c r="C34" s="63"/>
      <c r="D34" s="29"/>
      <c r="E34" s="46"/>
      <c r="F34" s="47"/>
    </row>
    <row r="35" spans="1:6" ht="14.25" x14ac:dyDescent="0.2">
      <c r="A35" s="122"/>
      <c r="B35" s="106" t="s">
        <v>200</v>
      </c>
      <c r="C35" s="45">
        <v>5</v>
      </c>
      <c r="D35" s="48" t="s">
        <v>62</v>
      </c>
      <c r="E35" s="59"/>
      <c r="F35" s="49">
        <f>C35*E35</f>
        <v>0</v>
      </c>
    </row>
    <row r="36" spans="1:6" ht="14.25" x14ac:dyDescent="0.2">
      <c r="A36" s="122"/>
      <c r="B36" s="106" t="s">
        <v>201</v>
      </c>
      <c r="C36" s="45">
        <v>5</v>
      </c>
      <c r="D36" s="48" t="s">
        <v>62</v>
      </c>
      <c r="E36" s="59"/>
      <c r="F36" s="49">
        <f>C36*E36</f>
        <v>0</v>
      </c>
    </row>
    <row r="37" spans="1:6" x14ac:dyDescent="0.2">
      <c r="A37" s="123"/>
      <c r="B37" s="107"/>
      <c r="C37" s="64"/>
      <c r="D37" s="93"/>
      <c r="E37" s="94"/>
      <c r="F37" s="94"/>
    </row>
    <row r="38" spans="1:6" x14ac:dyDescent="0.2">
      <c r="A38" s="124"/>
      <c r="B38" s="83"/>
      <c r="C38" s="67"/>
      <c r="D38" s="61"/>
      <c r="E38" s="62"/>
      <c r="F38" s="62"/>
    </row>
    <row r="39" spans="1:6" x14ac:dyDescent="0.2">
      <c r="A39" s="117">
        <f>COUNT($A$7:A38)+1</f>
        <v>7</v>
      </c>
      <c r="B39" s="51" t="s">
        <v>280</v>
      </c>
      <c r="C39" s="63"/>
      <c r="D39" s="29"/>
      <c r="E39" s="46"/>
      <c r="F39" s="47"/>
    </row>
    <row r="40" spans="1:6" ht="38.25" x14ac:dyDescent="0.2">
      <c r="A40" s="122"/>
      <c r="B40" s="52" t="s">
        <v>129</v>
      </c>
      <c r="C40" s="63"/>
      <c r="D40" s="29"/>
      <c r="E40" s="46"/>
      <c r="F40" s="47"/>
    </row>
    <row r="41" spans="1:6" x14ac:dyDescent="0.2">
      <c r="A41" s="122"/>
      <c r="B41" s="52"/>
      <c r="C41" s="45">
        <v>1</v>
      </c>
      <c r="D41" s="29" t="s">
        <v>1</v>
      </c>
      <c r="E41" s="58"/>
      <c r="F41" s="46">
        <f>C41*E41</f>
        <v>0</v>
      </c>
    </row>
    <row r="42" spans="1:6" x14ac:dyDescent="0.2">
      <c r="A42" s="123"/>
      <c r="B42" s="84"/>
      <c r="C42" s="64"/>
      <c r="D42" s="65"/>
      <c r="E42" s="66"/>
      <c r="F42" s="66"/>
    </row>
    <row r="43" spans="1:6" x14ac:dyDescent="0.2">
      <c r="A43" s="124"/>
      <c r="B43" s="83"/>
      <c r="C43" s="67"/>
      <c r="D43" s="61"/>
      <c r="E43" s="62"/>
      <c r="F43" s="62"/>
    </row>
    <row r="44" spans="1:6" x14ac:dyDescent="0.2">
      <c r="A44" s="117">
        <f>COUNT($A$7:A43)+1</f>
        <v>8</v>
      </c>
      <c r="B44" s="51" t="s">
        <v>281</v>
      </c>
      <c r="C44" s="63"/>
      <c r="D44" s="29"/>
      <c r="E44" s="46"/>
      <c r="F44" s="46"/>
    </row>
    <row r="45" spans="1:6" ht="25.5" x14ac:dyDescent="0.2">
      <c r="A45" s="122"/>
      <c r="B45" s="52" t="s">
        <v>41</v>
      </c>
      <c r="C45" s="63"/>
      <c r="D45" s="29"/>
      <c r="E45" s="46"/>
      <c r="F45" s="47"/>
    </row>
    <row r="46" spans="1:6" x14ac:dyDescent="0.2">
      <c r="A46" s="122"/>
      <c r="B46" s="52"/>
      <c r="C46" s="45">
        <v>1</v>
      </c>
      <c r="D46" s="29" t="s">
        <v>1</v>
      </c>
      <c r="E46" s="58"/>
      <c r="F46" s="46">
        <f>C46*E46</f>
        <v>0</v>
      </c>
    </row>
    <row r="47" spans="1:6" x14ac:dyDescent="0.2">
      <c r="A47" s="123"/>
      <c r="B47" s="84"/>
      <c r="C47" s="64"/>
      <c r="D47" s="65"/>
      <c r="E47" s="66"/>
      <c r="F47" s="66"/>
    </row>
    <row r="48" spans="1:6" x14ac:dyDescent="0.2">
      <c r="A48" s="124"/>
      <c r="B48" s="83"/>
      <c r="C48" s="67"/>
      <c r="D48" s="61"/>
      <c r="E48" s="62"/>
      <c r="F48" s="60"/>
    </row>
    <row r="49" spans="1:6" x14ac:dyDescent="0.2">
      <c r="A49" s="117">
        <f>COUNT($A$7:A48)+1</f>
        <v>9</v>
      </c>
      <c r="B49" s="51" t="s">
        <v>138</v>
      </c>
      <c r="C49" s="63"/>
      <c r="D49" s="29"/>
      <c r="E49" s="46"/>
      <c r="F49" s="47"/>
    </row>
    <row r="50" spans="1:6" ht="76.5" x14ac:dyDescent="0.2">
      <c r="A50" s="122"/>
      <c r="B50" s="52" t="s">
        <v>188</v>
      </c>
      <c r="C50" s="63"/>
      <c r="D50" s="29"/>
      <c r="E50" s="46"/>
      <c r="F50" s="47"/>
    </row>
    <row r="51" spans="1:6" ht="25.5" x14ac:dyDescent="0.2">
      <c r="A51" s="122"/>
      <c r="B51" s="52" t="s">
        <v>282</v>
      </c>
      <c r="C51" s="63">
        <v>1</v>
      </c>
      <c r="D51" s="29" t="s">
        <v>1</v>
      </c>
      <c r="E51" s="58"/>
      <c r="F51" s="46">
        <f>C51*E51</f>
        <v>0</v>
      </c>
    </row>
    <row r="52" spans="1:6" x14ac:dyDescent="0.2">
      <c r="A52" s="123"/>
      <c r="B52" s="84"/>
      <c r="C52" s="64"/>
      <c r="D52" s="65"/>
      <c r="E52" s="66"/>
      <c r="F52" s="66"/>
    </row>
    <row r="53" spans="1:6" x14ac:dyDescent="0.2">
      <c r="A53" s="53"/>
      <c r="B53" s="86" t="s">
        <v>3</v>
      </c>
      <c r="C53" s="54"/>
      <c r="D53" s="55"/>
      <c r="E53" s="56" t="s">
        <v>60</v>
      </c>
      <c r="F53" s="56">
        <f>SUM(F7:F52)</f>
        <v>0</v>
      </c>
    </row>
    <row r="54" spans="1:6" x14ac:dyDescent="0.2">
      <c r="A54" s="139"/>
      <c r="B54" s="140"/>
      <c r="C54" s="141"/>
      <c r="D54" s="142"/>
      <c r="E54" s="143"/>
      <c r="F54" s="143"/>
    </row>
    <row r="56" spans="1:6" x14ac:dyDescent="0.2">
      <c r="B56" s="81"/>
    </row>
    <row r="57" spans="1:6" x14ac:dyDescent="0.2">
      <c r="B57" s="144"/>
    </row>
  </sheetData>
  <sheetProtection algorithmName="SHA-512" hashValue="gtn+mh0EhFFJC6jTlyZPwHcpZ78D1mAIn+6ovV16aBRSEh0Kfo/jOprENvjdx0hQcvwn322nEjg3PsAsuTVkPw==" saltValue="QMjtBG81iGR2FSdCw1bc6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2" manualBreakCount="2">
    <brk id="16" max="5" man="1"/>
    <brk id="3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showGridLines="0" topLeftCell="A34" zoomScaleNormal="100" zoomScaleSheetLayoutView="100" workbookViewId="0">
      <selection activeCell="G31" sqref="G31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27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24" bestFit="1" customWidth="1"/>
    <col min="8" max="16384" width="8.85546875" style="1"/>
  </cols>
  <sheetData>
    <row r="1" spans="1:7" ht="27" customHeight="1" x14ac:dyDescent="0.2">
      <c r="A1" s="33" t="s">
        <v>4</v>
      </c>
      <c r="B1" s="33"/>
      <c r="C1" s="33"/>
      <c r="D1" s="33"/>
      <c r="E1" s="33"/>
      <c r="F1" s="33"/>
      <c r="G1" s="33"/>
    </row>
    <row r="2" spans="1:7" ht="15" customHeight="1" x14ac:dyDescent="0.2">
      <c r="A2" s="227" t="s">
        <v>170</v>
      </c>
      <c r="B2" s="227"/>
      <c r="C2" s="227"/>
      <c r="D2" s="227"/>
      <c r="E2" s="227"/>
      <c r="F2" s="227"/>
      <c r="G2" s="227"/>
    </row>
    <row r="3" spans="1:7" ht="15" customHeight="1" x14ac:dyDescent="0.2">
      <c r="A3" s="228" t="s">
        <v>223</v>
      </c>
      <c r="B3" s="227"/>
      <c r="C3" s="227"/>
      <c r="D3" s="227"/>
      <c r="E3" s="227"/>
      <c r="F3" s="227"/>
      <c r="G3" s="227"/>
    </row>
    <row r="4" spans="1:7" ht="15" customHeight="1" x14ac:dyDescent="0.2">
      <c r="A4" s="227"/>
      <c r="B4" s="227"/>
      <c r="C4" s="227"/>
      <c r="D4" s="227"/>
      <c r="E4" s="227"/>
      <c r="F4" s="227"/>
      <c r="G4" s="227"/>
    </row>
    <row r="5" spans="1:7" ht="25.5" x14ac:dyDescent="0.2">
      <c r="A5" s="13" t="s">
        <v>153</v>
      </c>
      <c r="B5" s="226" t="s">
        <v>10</v>
      </c>
      <c r="C5" s="226"/>
      <c r="D5" s="226"/>
      <c r="E5" s="226"/>
      <c r="F5" s="226"/>
      <c r="G5" s="168" t="s">
        <v>162</v>
      </c>
    </row>
    <row r="6" spans="1:7" ht="12.95" customHeight="1" x14ac:dyDescent="0.2">
      <c r="A6" s="14"/>
      <c r="B6" s="170"/>
      <c r="C6" s="171"/>
      <c r="D6" s="171"/>
      <c r="E6" s="171"/>
      <c r="F6" s="172"/>
      <c r="G6" s="17"/>
    </row>
    <row r="7" spans="1:7" ht="12.95" customHeight="1" x14ac:dyDescent="0.2">
      <c r="A7" s="14" t="s">
        <v>161</v>
      </c>
      <c r="B7" s="229" t="s">
        <v>64</v>
      </c>
      <c r="C7" s="229"/>
      <c r="D7" s="229"/>
      <c r="E7" s="229"/>
      <c r="F7" s="229"/>
      <c r="G7" s="15">
        <f>+G31</f>
        <v>0</v>
      </c>
    </row>
    <row r="8" spans="1:7" ht="12.95" customHeight="1" x14ac:dyDescent="0.2">
      <c r="A8" s="16" t="s">
        <v>160</v>
      </c>
      <c r="B8" s="208" t="s">
        <v>224</v>
      </c>
      <c r="C8" s="209"/>
      <c r="D8" s="209"/>
      <c r="E8" s="209"/>
      <c r="F8" s="209"/>
      <c r="G8" s="15">
        <f>+G42</f>
        <v>3750</v>
      </c>
    </row>
    <row r="9" spans="1:7" ht="12.95" customHeight="1" x14ac:dyDescent="0.2">
      <c r="A9" s="16" t="s">
        <v>159</v>
      </c>
      <c r="B9" s="208" t="s">
        <v>226</v>
      </c>
      <c r="C9" s="209"/>
      <c r="D9" s="209"/>
      <c r="E9" s="209"/>
      <c r="F9" s="209"/>
      <c r="G9" s="15">
        <f>+G50</f>
        <v>0</v>
      </c>
    </row>
    <row r="10" spans="1:7" ht="12.95" customHeight="1" x14ac:dyDescent="0.2">
      <c r="A10" s="16"/>
      <c r="B10" s="208"/>
      <c r="C10" s="209"/>
      <c r="D10" s="209"/>
      <c r="E10" s="209"/>
      <c r="F10" s="209"/>
      <c r="G10" s="15"/>
    </row>
    <row r="11" spans="1:7" ht="12.95" customHeight="1" x14ac:dyDescent="0.2">
      <c r="A11" s="16"/>
      <c r="B11" s="208" t="s">
        <v>250</v>
      </c>
      <c r="C11" s="209"/>
      <c r="D11" s="209"/>
      <c r="E11" s="209"/>
      <c r="F11" s="210"/>
      <c r="G11" s="17">
        <f>+SUM(G7:G9)</f>
        <v>3750</v>
      </c>
    </row>
    <row r="12" spans="1:7" ht="12.95" customHeight="1" x14ac:dyDescent="0.2">
      <c r="A12" s="16"/>
      <c r="B12" s="170"/>
      <c r="C12" s="171"/>
      <c r="D12" s="171"/>
      <c r="E12" s="171"/>
      <c r="F12" s="171"/>
      <c r="G12" s="15"/>
    </row>
    <row r="13" spans="1:7" ht="12.95" customHeight="1" x14ac:dyDescent="0.2">
      <c r="G13" s="1"/>
    </row>
    <row r="14" spans="1:7" ht="12.95" customHeight="1" x14ac:dyDescent="0.2">
      <c r="A14" s="16" t="s">
        <v>158</v>
      </c>
      <c r="B14" s="208" t="s">
        <v>225</v>
      </c>
      <c r="C14" s="209"/>
      <c r="D14" s="209"/>
      <c r="E14" s="209"/>
      <c r="F14" s="209"/>
      <c r="G14" s="15">
        <f>+G59</f>
        <v>250</v>
      </c>
    </row>
    <row r="15" spans="1:7" ht="12.95" customHeight="1" x14ac:dyDescent="0.2">
      <c r="A15" s="16"/>
      <c r="B15" s="170"/>
      <c r="C15" s="171"/>
      <c r="D15" s="171"/>
      <c r="E15" s="171"/>
      <c r="F15" s="171"/>
      <c r="G15" s="15"/>
    </row>
    <row r="16" spans="1:7" ht="12.95" customHeight="1" x14ac:dyDescent="0.2">
      <c r="A16" s="16"/>
      <c r="B16" s="208" t="s">
        <v>203</v>
      </c>
      <c r="C16" s="209"/>
      <c r="D16" s="209"/>
      <c r="E16" s="209"/>
      <c r="F16" s="210"/>
      <c r="G16" s="15">
        <f>+G7+G8+G14+G9</f>
        <v>4000</v>
      </c>
    </row>
    <row r="17" spans="1:7" ht="12.95" customHeight="1" x14ac:dyDescent="0.2">
      <c r="A17" s="16"/>
      <c r="B17" s="208"/>
      <c r="C17" s="209"/>
      <c r="D17" s="209"/>
      <c r="E17" s="209"/>
      <c r="F17" s="209"/>
      <c r="G17" s="15"/>
    </row>
    <row r="18" spans="1:7" ht="13.5" thickBot="1" x14ac:dyDescent="0.25">
      <c r="A18" s="19"/>
      <c r="B18" s="20"/>
      <c r="C18" s="21"/>
      <c r="D18" s="21"/>
      <c r="E18" s="21"/>
      <c r="F18" s="21"/>
      <c r="G18" s="22"/>
    </row>
    <row r="19" spans="1:7" x14ac:dyDescent="0.2">
      <c r="A19" s="23"/>
      <c r="B19" s="23"/>
      <c r="C19" s="23"/>
      <c r="D19" s="23"/>
      <c r="E19" s="23"/>
      <c r="F19" s="23"/>
      <c r="G19" s="23"/>
    </row>
    <row r="20" spans="1:7" ht="15.75" x14ac:dyDescent="0.25">
      <c r="A20" s="32" t="s">
        <v>63</v>
      </c>
      <c r="B20" s="30"/>
      <c r="C20" s="31"/>
      <c r="D20" s="31"/>
      <c r="E20" s="30"/>
      <c r="F20" s="30"/>
      <c r="G20" s="29"/>
    </row>
    <row r="21" spans="1:7" x14ac:dyDescent="0.2">
      <c r="A21" s="214" t="s">
        <v>64</v>
      </c>
      <c r="B21" s="215"/>
      <c r="C21" s="215"/>
      <c r="D21" s="215"/>
      <c r="E21" s="215"/>
      <c r="F21" s="215"/>
      <c r="G21" s="216"/>
    </row>
    <row r="22" spans="1:7" ht="25.5" x14ac:dyDescent="0.2">
      <c r="A22" s="217" t="s">
        <v>65</v>
      </c>
      <c r="B22" s="219" t="s">
        <v>157</v>
      </c>
      <c r="C22" s="220"/>
      <c r="D22" s="217" t="s">
        <v>5</v>
      </c>
      <c r="E22" s="217" t="s">
        <v>6</v>
      </c>
      <c r="F22" s="162" t="s">
        <v>156</v>
      </c>
      <c r="G22" s="162" t="s">
        <v>7</v>
      </c>
    </row>
    <row r="23" spans="1:7" x14ac:dyDescent="0.2">
      <c r="A23" s="218"/>
      <c r="B23" s="221"/>
      <c r="C23" s="222"/>
      <c r="D23" s="218"/>
      <c r="E23" s="218"/>
      <c r="F23" s="4" t="s">
        <v>8</v>
      </c>
      <c r="G23" s="4" t="s">
        <v>59</v>
      </c>
    </row>
    <row r="24" spans="1:7" ht="44.25" customHeight="1" x14ac:dyDescent="0.2">
      <c r="A24" s="5" t="s">
        <v>66</v>
      </c>
      <c r="B24" s="225" t="s">
        <v>227</v>
      </c>
      <c r="C24" s="212"/>
      <c r="D24" s="6" t="s">
        <v>172</v>
      </c>
      <c r="E24" s="151" t="s">
        <v>228</v>
      </c>
      <c r="F24" s="27">
        <v>1420</v>
      </c>
      <c r="G24" s="152">
        <f>+'N-10700_GD'!F196</f>
        <v>0</v>
      </c>
    </row>
    <row r="25" spans="1:7" ht="25.5" x14ac:dyDescent="0.2">
      <c r="A25" s="5" t="s">
        <v>67</v>
      </c>
      <c r="B25" s="211" t="s">
        <v>229</v>
      </c>
      <c r="C25" s="212"/>
      <c r="D25" s="6" t="s">
        <v>172</v>
      </c>
      <c r="E25" s="151" t="s">
        <v>230</v>
      </c>
      <c r="F25" s="27">
        <v>355</v>
      </c>
      <c r="G25" s="152">
        <f>+'N-10701_GD'!F149</f>
        <v>0</v>
      </c>
    </row>
    <row r="26" spans="1:7" x14ac:dyDescent="0.2">
      <c r="A26" s="5" t="s">
        <v>231</v>
      </c>
      <c r="B26" s="211" t="s">
        <v>234</v>
      </c>
      <c r="C26" s="212"/>
      <c r="D26" s="6" t="s">
        <v>172</v>
      </c>
      <c r="E26" s="151" t="s">
        <v>133</v>
      </c>
      <c r="F26" s="27">
        <v>80</v>
      </c>
      <c r="G26" s="152">
        <f>+'N-10702_GD'!F108</f>
        <v>0</v>
      </c>
    </row>
    <row r="27" spans="1:7" x14ac:dyDescent="0.2">
      <c r="A27" s="5" t="s">
        <v>232</v>
      </c>
      <c r="B27" s="211" t="s">
        <v>235</v>
      </c>
      <c r="C27" s="212"/>
      <c r="D27" s="6" t="s">
        <v>172</v>
      </c>
      <c r="E27" s="151" t="s">
        <v>133</v>
      </c>
      <c r="F27" s="27">
        <v>125</v>
      </c>
      <c r="G27" s="152">
        <f>+'N-10703_GD'!F129</f>
        <v>0</v>
      </c>
    </row>
    <row r="28" spans="1:7" x14ac:dyDescent="0.2">
      <c r="A28" s="5" t="s">
        <v>189</v>
      </c>
      <c r="B28" s="211" t="s">
        <v>236</v>
      </c>
      <c r="C28" s="212"/>
      <c r="D28" s="6" t="s">
        <v>172</v>
      </c>
      <c r="E28" s="151" t="s">
        <v>133</v>
      </c>
      <c r="F28" s="27">
        <v>30</v>
      </c>
      <c r="G28" s="152">
        <f>+'N-10704_GD'!F88</f>
        <v>0</v>
      </c>
    </row>
    <row r="29" spans="1:7" x14ac:dyDescent="0.2">
      <c r="A29" s="5" t="s">
        <v>233</v>
      </c>
      <c r="B29" s="211" t="s">
        <v>237</v>
      </c>
      <c r="C29" s="212"/>
      <c r="D29" s="6" t="s">
        <v>172</v>
      </c>
      <c r="E29" s="151" t="s">
        <v>133</v>
      </c>
      <c r="F29" s="27">
        <v>10</v>
      </c>
      <c r="G29" s="152">
        <f>+'N-10705_GD'!F88</f>
        <v>0</v>
      </c>
    </row>
    <row r="30" spans="1:7" x14ac:dyDescent="0.2">
      <c r="A30" s="5"/>
      <c r="B30" s="211"/>
      <c r="C30" s="212"/>
      <c r="D30" s="6"/>
      <c r="E30" s="6"/>
      <c r="F30" s="27"/>
      <c r="G30" s="7"/>
    </row>
    <row r="31" spans="1:7" x14ac:dyDescent="0.2">
      <c r="A31" s="213" t="s">
        <v>148</v>
      </c>
      <c r="B31" s="213"/>
      <c r="C31" s="213"/>
      <c r="D31" s="213"/>
      <c r="E31" s="213"/>
      <c r="F31" s="213"/>
      <c r="G31" s="153">
        <f>SUM(G24:G29)</f>
        <v>0</v>
      </c>
    </row>
    <row r="32" spans="1:7" x14ac:dyDescent="0.2">
      <c r="A32" s="28"/>
      <c r="B32" s="28"/>
      <c r="C32" s="28"/>
      <c r="D32" s="28"/>
      <c r="E32" s="28"/>
      <c r="F32" s="28"/>
      <c r="G32" s="18"/>
    </row>
    <row r="33" spans="1:7" x14ac:dyDescent="0.2">
      <c r="A33" s="28"/>
      <c r="B33" s="28"/>
      <c r="C33" s="28"/>
      <c r="D33" s="28"/>
      <c r="E33" s="28"/>
      <c r="F33" s="28"/>
      <c r="G33" s="18"/>
    </row>
    <row r="34" spans="1:7" x14ac:dyDescent="0.2">
      <c r="A34" s="214" t="s">
        <v>215</v>
      </c>
      <c r="B34" s="215"/>
      <c r="C34" s="215"/>
      <c r="D34" s="215"/>
      <c r="E34" s="215"/>
      <c r="F34" s="215"/>
      <c r="G34" s="216"/>
    </row>
    <row r="35" spans="1:7" ht="38.25" x14ac:dyDescent="0.2">
      <c r="A35" s="217" t="s">
        <v>65</v>
      </c>
      <c r="B35" s="219" t="s">
        <v>173</v>
      </c>
      <c r="C35" s="220"/>
      <c r="D35" s="223" t="s">
        <v>5</v>
      </c>
      <c r="E35" s="223" t="s">
        <v>6</v>
      </c>
      <c r="F35" s="162" t="s">
        <v>155</v>
      </c>
      <c r="G35" s="164" t="s">
        <v>7</v>
      </c>
    </row>
    <row r="36" spans="1:7" x14ac:dyDescent="0.2">
      <c r="A36" s="218"/>
      <c r="B36" s="221"/>
      <c r="C36" s="222"/>
      <c r="D36" s="224"/>
      <c r="E36" s="224"/>
      <c r="F36" s="4" t="s">
        <v>154</v>
      </c>
      <c r="G36" s="4" t="s">
        <v>59</v>
      </c>
    </row>
    <row r="37" spans="1:7" ht="36.950000000000003" customHeight="1" x14ac:dyDescent="0.2">
      <c r="A37" s="5" t="s">
        <v>206</v>
      </c>
      <c r="B37" s="225" t="s">
        <v>211</v>
      </c>
      <c r="C37" s="212"/>
      <c r="D37" s="6" t="s">
        <v>70</v>
      </c>
      <c r="E37" s="150" t="s">
        <v>174</v>
      </c>
      <c r="F37" s="27">
        <v>30</v>
      </c>
      <c r="G37" s="7">
        <f>+'PRIKL. SON_PE 32_GD'!F10</f>
        <v>3750</v>
      </c>
    </row>
    <row r="38" spans="1:7" ht="16.5" customHeight="1" x14ac:dyDescent="0.2">
      <c r="A38" s="5"/>
      <c r="B38" s="225" t="s">
        <v>212</v>
      </c>
      <c r="C38" s="212"/>
      <c r="D38" s="6" t="s">
        <v>70</v>
      </c>
      <c r="E38" s="150" t="s">
        <v>174</v>
      </c>
      <c r="F38" s="145"/>
      <c r="G38" s="146">
        <f>+'PRIKL. SON_PE 32_GD'!F188-'PRIKL. SON_PE 32_GD'!F10</f>
        <v>0</v>
      </c>
    </row>
    <row r="39" spans="1:7" x14ac:dyDescent="0.2">
      <c r="A39" s="5"/>
      <c r="B39" s="160"/>
      <c r="C39" s="159"/>
      <c r="D39" s="6"/>
      <c r="E39" s="150"/>
      <c r="F39" s="145"/>
      <c r="G39" s="146"/>
    </row>
    <row r="40" spans="1:7" x14ac:dyDescent="0.2">
      <c r="A40" s="213" t="s">
        <v>217</v>
      </c>
      <c r="B40" s="213"/>
      <c r="C40" s="213"/>
      <c r="D40" s="213"/>
      <c r="E40" s="213"/>
      <c r="F40" s="213"/>
      <c r="G40" s="8">
        <f>SUM(G37:G39)</f>
        <v>3750</v>
      </c>
    </row>
    <row r="41" spans="1:7" x14ac:dyDescent="0.2">
      <c r="A41" s="161"/>
      <c r="B41" s="161"/>
      <c r="C41" s="161"/>
      <c r="D41" s="161"/>
      <c r="E41" s="161"/>
      <c r="F41" s="161"/>
      <c r="G41" s="8"/>
    </row>
    <row r="42" spans="1:7" x14ac:dyDescent="0.2">
      <c r="A42" s="213" t="s">
        <v>149</v>
      </c>
      <c r="B42" s="213"/>
      <c r="C42" s="213"/>
      <c r="D42" s="213"/>
      <c r="E42" s="213"/>
      <c r="F42" s="213"/>
      <c r="G42" s="8">
        <f>+G40</f>
        <v>3750</v>
      </c>
    </row>
    <row r="43" spans="1:7" x14ac:dyDescent="0.2">
      <c r="A43" s="25"/>
      <c r="B43" s="25"/>
      <c r="C43" s="25"/>
      <c r="D43" s="25"/>
      <c r="E43" s="25"/>
      <c r="F43" s="25"/>
      <c r="G43" s="137"/>
    </row>
    <row r="44" spans="1:7" x14ac:dyDescent="0.2">
      <c r="A44" s="28"/>
      <c r="B44" s="28"/>
      <c r="C44" s="28"/>
      <c r="D44" s="28"/>
      <c r="E44" s="28"/>
      <c r="F44" s="28"/>
      <c r="G44" s="18"/>
    </row>
    <row r="45" spans="1:7" x14ac:dyDescent="0.2">
      <c r="A45" s="214" t="s">
        <v>226</v>
      </c>
      <c r="B45" s="215"/>
      <c r="C45" s="215"/>
      <c r="D45" s="215"/>
      <c r="E45" s="215"/>
      <c r="F45" s="215"/>
      <c r="G45" s="216"/>
    </row>
    <row r="46" spans="1:7" ht="26.1" customHeight="1" x14ac:dyDescent="0.2">
      <c r="A46" s="217" t="s">
        <v>65</v>
      </c>
      <c r="B46" s="219" t="s">
        <v>157</v>
      </c>
      <c r="C46" s="220"/>
      <c r="D46" s="223" t="s">
        <v>5</v>
      </c>
      <c r="E46" s="223" t="s">
        <v>6</v>
      </c>
      <c r="F46" s="162" t="s">
        <v>156</v>
      </c>
      <c r="G46" s="164" t="s">
        <v>7</v>
      </c>
    </row>
    <row r="47" spans="1:7" x14ac:dyDescent="0.2">
      <c r="A47" s="218"/>
      <c r="B47" s="221"/>
      <c r="C47" s="222"/>
      <c r="D47" s="224"/>
      <c r="E47" s="224"/>
      <c r="F47" s="4" t="s">
        <v>8</v>
      </c>
      <c r="G47" s="4" t="s">
        <v>59</v>
      </c>
    </row>
    <row r="48" spans="1:7" x14ac:dyDescent="0.2">
      <c r="A48" s="5" t="s">
        <v>207</v>
      </c>
      <c r="B48" s="225" t="s">
        <v>238</v>
      </c>
      <c r="C48" s="212"/>
      <c r="D48" s="6" t="s">
        <v>70</v>
      </c>
      <c r="E48" s="27" t="s">
        <v>133</v>
      </c>
      <c r="F48" s="27">
        <v>50</v>
      </c>
      <c r="G48" s="7">
        <f>+'SP 10706_GD'!F81</f>
        <v>0</v>
      </c>
    </row>
    <row r="49" spans="1:7" x14ac:dyDescent="0.2">
      <c r="A49" s="5"/>
      <c r="B49" s="158"/>
      <c r="C49" s="159"/>
      <c r="D49" s="6"/>
      <c r="E49" s="6"/>
      <c r="F49" s="27"/>
      <c r="G49" s="7"/>
    </row>
    <row r="50" spans="1:7" x14ac:dyDescent="0.2">
      <c r="A50" s="213" t="s">
        <v>150</v>
      </c>
      <c r="B50" s="213"/>
      <c r="C50" s="213"/>
      <c r="D50" s="213"/>
      <c r="E50" s="213"/>
      <c r="F50" s="213"/>
      <c r="G50" s="8">
        <f>SUM(G48:G49)</f>
        <v>0</v>
      </c>
    </row>
    <row r="51" spans="1:7" x14ac:dyDescent="0.2">
      <c r="A51" s="28"/>
      <c r="B51" s="28"/>
      <c r="C51" s="28"/>
      <c r="D51" s="28"/>
      <c r="E51" s="28"/>
      <c r="F51" s="28"/>
      <c r="G51" s="18"/>
    </row>
    <row r="52" spans="1:7" x14ac:dyDescent="0.2">
      <c r="A52" s="214" t="s">
        <v>248</v>
      </c>
      <c r="B52" s="215"/>
      <c r="C52" s="215"/>
      <c r="D52" s="215"/>
      <c r="E52" s="215"/>
      <c r="F52" s="215"/>
      <c r="G52" s="216"/>
    </row>
    <row r="53" spans="1:7" ht="39" customHeight="1" x14ac:dyDescent="0.2">
      <c r="A53" s="217" t="s">
        <v>65</v>
      </c>
      <c r="B53" s="219" t="s">
        <v>173</v>
      </c>
      <c r="C53" s="220"/>
      <c r="D53" s="223" t="s">
        <v>5</v>
      </c>
      <c r="E53" s="223" t="s">
        <v>6</v>
      </c>
      <c r="F53" s="162" t="s">
        <v>155</v>
      </c>
      <c r="G53" s="164" t="s">
        <v>7</v>
      </c>
    </row>
    <row r="54" spans="1:7" x14ac:dyDescent="0.2">
      <c r="A54" s="218"/>
      <c r="B54" s="221"/>
      <c r="C54" s="222"/>
      <c r="D54" s="224"/>
      <c r="E54" s="224"/>
      <c r="F54" s="4" t="s">
        <v>154</v>
      </c>
      <c r="G54" s="4" t="s">
        <v>59</v>
      </c>
    </row>
    <row r="55" spans="1:7" x14ac:dyDescent="0.2">
      <c r="A55" s="163"/>
      <c r="B55" s="166"/>
      <c r="C55" s="167"/>
      <c r="D55" s="165"/>
      <c r="E55" s="165"/>
      <c r="F55" s="4"/>
      <c r="G55" s="4"/>
    </row>
    <row r="56" spans="1:7" s="25" customFormat="1" x14ac:dyDescent="0.2">
      <c r="A56" s="5" t="s">
        <v>208</v>
      </c>
      <c r="B56" s="211" t="s">
        <v>251</v>
      </c>
      <c r="C56" s="212" t="s">
        <v>13</v>
      </c>
      <c r="D56" s="6" t="s">
        <v>70</v>
      </c>
      <c r="E56" s="27" t="s">
        <v>174</v>
      </c>
      <c r="F56" s="27">
        <v>1</v>
      </c>
      <c r="G56" s="7">
        <f>+'PRIKLJUČKI TIP 1 PE 32_GD'!F13</f>
        <v>125</v>
      </c>
    </row>
    <row r="57" spans="1:7" s="25" customFormat="1" x14ac:dyDescent="0.2">
      <c r="A57" s="5" t="s">
        <v>209</v>
      </c>
      <c r="B57" s="211" t="s">
        <v>218</v>
      </c>
      <c r="C57" s="212" t="s">
        <v>13</v>
      </c>
      <c r="D57" s="6" t="s">
        <v>70</v>
      </c>
      <c r="E57" s="27" t="s">
        <v>174</v>
      </c>
      <c r="F57" s="27">
        <v>1</v>
      </c>
      <c r="G57" s="7">
        <f>+'PRIKLJUČKI TIP 1 PE 32 KPL'!F67</f>
        <v>125</v>
      </c>
    </row>
    <row r="58" spans="1:7" s="25" customFormat="1" x14ac:dyDescent="0.2">
      <c r="A58" s="5"/>
      <c r="B58" s="158"/>
      <c r="C58" s="159"/>
      <c r="D58" s="6"/>
      <c r="E58" s="6"/>
      <c r="F58" s="27"/>
      <c r="G58" s="7"/>
    </row>
    <row r="59" spans="1:7" s="26" customFormat="1" x14ac:dyDescent="0.2">
      <c r="A59" s="213" t="s">
        <v>204</v>
      </c>
      <c r="B59" s="213"/>
      <c r="C59" s="213"/>
      <c r="D59" s="213"/>
      <c r="E59" s="213"/>
      <c r="F59" s="213"/>
      <c r="G59" s="8">
        <f>SUM(G56:G58)</f>
        <v>250</v>
      </c>
    </row>
    <row r="60" spans="1:7" x14ac:dyDescent="0.2">
      <c r="G60" s="1"/>
    </row>
    <row r="61" spans="1:7" x14ac:dyDescent="0.2">
      <c r="G61" s="1"/>
    </row>
  </sheetData>
  <sheetProtection algorithmName="SHA-512" hashValue="4O9KFYcswt12Y5jHe9BvqOnYC4KciRCxU3nTSfDXma/19OeiXwkbgBCsq/Fz7zh6c+fiO3uh1jj/+dioSCxfEw==" saltValue="a2AgkRwLmmFNAtcRU9O3/w==" spinCount="100000" sheet="1" objects="1" scenarios="1"/>
  <mergeCells count="48">
    <mergeCell ref="B27:C27"/>
    <mergeCell ref="B28:C28"/>
    <mergeCell ref="B29:C29"/>
    <mergeCell ref="B57:C57"/>
    <mergeCell ref="B24:C24"/>
    <mergeCell ref="B25:C25"/>
    <mergeCell ref="A42:F42"/>
    <mergeCell ref="B37:C37"/>
    <mergeCell ref="B38:C38"/>
    <mergeCell ref="B30:C30"/>
    <mergeCell ref="A31:F31"/>
    <mergeCell ref="A34:G34"/>
    <mergeCell ref="A35:A36"/>
    <mergeCell ref="D35:D36"/>
    <mergeCell ref="E35:E36"/>
    <mergeCell ref="B35:C36"/>
    <mergeCell ref="A40:F40"/>
    <mergeCell ref="B26:C26"/>
    <mergeCell ref="B5:F5"/>
    <mergeCell ref="A2:G2"/>
    <mergeCell ref="A3:G4"/>
    <mergeCell ref="A21:G21"/>
    <mergeCell ref="E22:E23"/>
    <mergeCell ref="D22:D23"/>
    <mergeCell ref="A22:A23"/>
    <mergeCell ref="B22:C23"/>
    <mergeCell ref="B7:F7"/>
    <mergeCell ref="B8:F8"/>
    <mergeCell ref="B10:F10"/>
    <mergeCell ref="B17:F17"/>
    <mergeCell ref="B9:F9"/>
    <mergeCell ref="B11:F11"/>
    <mergeCell ref="B16:F16"/>
    <mergeCell ref="B14:F14"/>
    <mergeCell ref="B56:C56"/>
    <mergeCell ref="A59:F59"/>
    <mergeCell ref="A52:G52"/>
    <mergeCell ref="A53:A54"/>
    <mergeCell ref="B53:C54"/>
    <mergeCell ref="D53:D54"/>
    <mergeCell ref="E53:E54"/>
    <mergeCell ref="A50:F50"/>
    <mergeCell ref="B46:C47"/>
    <mergeCell ref="A45:G45"/>
    <mergeCell ref="A46:A47"/>
    <mergeCell ref="D46:D47"/>
    <mergeCell ref="E46:E47"/>
    <mergeCell ref="B48:C4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1" manualBreakCount="1">
    <brk id="4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96"/>
  <sheetViews>
    <sheetView topLeftCell="A9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66</v>
      </c>
      <c r="B3" s="81" t="s">
        <v>239</v>
      </c>
      <c r="C3" s="35"/>
      <c r="D3" s="36"/>
    </row>
    <row r="4" spans="1:6" x14ac:dyDescent="0.2">
      <c r="A4" s="34"/>
      <c r="B4" s="81" t="s">
        <v>240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1420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ht="25.5" x14ac:dyDescent="0.2">
      <c r="A12" s="117">
        <f>COUNT($A$7:A11)+1</f>
        <v>2</v>
      </c>
      <c r="B12" s="51" t="s">
        <v>88</v>
      </c>
      <c r="C12" s="63"/>
      <c r="D12" s="29"/>
      <c r="E12" s="46"/>
      <c r="F12" s="47"/>
    </row>
    <row r="13" spans="1:6" ht="102" x14ac:dyDescent="0.2">
      <c r="A13" s="117"/>
      <c r="B13" s="52" t="s">
        <v>89</v>
      </c>
      <c r="C13" s="63"/>
      <c r="D13" s="29"/>
      <c r="E13" s="46"/>
      <c r="F13" s="47"/>
    </row>
    <row r="14" spans="1:6" ht="14.25" x14ac:dyDescent="0.2">
      <c r="A14" s="117"/>
      <c r="B14" s="52"/>
      <c r="C14" s="63">
        <v>1500</v>
      </c>
      <c r="D14" s="29" t="s">
        <v>62</v>
      </c>
      <c r="E14" s="58"/>
      <c r="F14" s="46">
        <f>C14*E14</f>
        <v>0</v>
      </c>
    </row>
    <row r="15" spans="1:6" x14ac:dyDescent="0.2">
      <c r="A15" s="119"/>
      <c r="B15" s="84"/>
      <c r="C15" s="64"/>
      <c r="D15" s="65"/>
      <c r="E15" s="66"/>
      <c r="F15" s="66"/>
    </row>
    <row r="16" spans="1:6" x14ac:dyDescent="0.2">
      <c r="A16" s="118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28</v>
      </c>
      <c r="C17" s="63"/>
      <c r="D17" s="29"/>
      <c r="E17" s="46"/>
      <c r="F17" s="47"/>
    </row>
    <row r="18" spans="1:6" ht="63.75" x14ac:dyDescent="0.2">
      <c r="A18" s="117"/>
      <c r="B18" s="52" t="s">
        <v>54</v>
      </c>
      <c r="C18" s="63"/>
      <c r="D18" s="29"/>
      <c r="E18" s="46"/>
      <c r="F18" s="47"/>
    </row>
    <row r="19" spans="1:6" ht="14.25" x14ac:dyDescent="0.2">
      <c r="A19" s="117"/>
      <c r="B19" s="52"/>
      <c r="C19" s="63">
        <v>5</v>
      </c>
      <c r="D19" s="29" t="s">
        <v>56</v>
      </c>
      <c r="E19" s="58"/>
      <c r="F19" s="46">
        <f>C19*E19</f>
        <v>0</v>
      </c>
    </row>
    <row r="20" spans="1:6" x14ac:dyDescent="0.2">
      <c r="A20" s="119"/>
      <c r="B20" s="84"/>
      <c r="C20" s="64"/>
      <c r="D20" s="65"/>
      <c r="E20" s="66"/>
      <c r="F20" s="66"/>
    </row>
    <row r="21" spans="1:6" x14ac:dyDescent="0.2">
      <c r="A21" s="118"/>
      <c r="B21" s="83"/>
      <c r="C21" s="67"/>
      <c r="D21" s="61"/>
      <c r="E21" s="62"/>
      <c r="F21" s="60"/>
    </row>
    <row r="22" spans="1:6" ht="25.5" x14ac:dyDescent="0.2">
      <c r="A22" s="117">
        <f>COUNT($A$7:A21)+1</f>
        <v>4</v>
      </c>
      <c r="B22" s="51" t="s">
        <v>90</v>
      </c>
      <c r="C22" s="63"/>
      <c r="D22" s="48"/>
      <c r="E22" s="49"/>
      <c r="F22" s="47"/>
    </row>
    <row r="23" spans="1:6" ht="76.5" x14ac:dyDescent="0.2">
      <c r="A23" s="117"/>
      <c r="B23" s="52" t="s">
        <v>216</v>
      </c>
      <c r="C23" s="63"/>
      <c r="D23" s="48"/>
      <c r="E23" s="49"/>
      <c r="F23" s="47"/>
    </row>
    <row r="24" spans="1:6" ht="14.25" x14ac:dyDescent="0.2">
      <c r="A24" s="117"/>
      <c r="B24" s="52"/>
      <c r="C24" s="63">
        <v>50</v>
      </c>
      <c r="D24" s="48" t="s">
        <v>62</v>
      </c>
      <c r="E24" s="59"/>
      <c r="F24" s="46">
        <f>+C24*E24</f>
        <v>0</v>
      </c>
    </row>
    <row r="25" spans="1:6" x14ac:dyDescent="0.2">
      <c r="A25" s="119"/>
      <c r="B25" s="84"/>
      <c r="C25" s="64"/>
      <c r="D25" s="93"/>
      <c r="E25" s="94"/>
      <c r="F25" s="66"/>
    </row>
    <row r="26" spans="1:6" x14ac:dyDescent="0.2">
      <c r="A26" s="118"/>
      <c r="B26" s="83"/>
      <c r="C26" s="67"/>
      <c r="D26" s="61"/>
      <c r="E26" s="62"/>
      <c r="F26" s="60"/>
    </row>
    <row r="27" spans="1:6" x14ac:dyDescent="0.2">
      <c r="A27" s="117">
        <f>COUNT($A$7:A26)+1</f>
        <v>5</v>
      </c>
      <c r="B27" s="99" t="s">
        <v>91</v>
      </c>
      <c r="C27" s="63"/>
      <c r="D27" s="70"/>
      <c r="E27" s="71"/>
      <c r="F27" s="72"/>
    </row>
    <row r="28" spans="1:6" ht="76.5" x14ac:dyDescent="0.2">
      <c r="A28" s="117"/>
      <c r="B28" s="52" t="s">
        <v>92</v>
      </c>
      <c r="C28" s="63"/>
      <c r="D28" s="70"/>
      <c r="E28" s="71"/>
      <c r="F28" s="71"/>
    </row>
    <row r="29" spans="1:6" ht="14.25" x14ac:dyDescent="0.2">
      <c r="A29" s="117"/>
      <c r="B29" s="52"/>
      <c r="C29" s="63">
        <v>10</v>
      </c>
      <c r="D29" s="29" t="s">
        <v>56</v>
      </c>
      <c r="E29" s="58"/>
      <c r="F29" s="46">
        <f>+E29*C29</f>
        <v>0</v>
      </c>
    </row>
    <row r="30" spans="1:6" x14ac:dyDescent="0.2">
      <c r="A30" s="119"/>
      <c r="B30" s="84"/>
      <c r="C30" s="64"/>
      <c r="D30" s="65"/>
      <c r="E30" s="66"/>
      <c r="F30" s="66"/>
    </row>
    <row r="31" spans="1:6" x14ac:dyDescent="0.2">
      <c r="A31" s="118"/>
      <c r="B31" s="83"/>
      <c r="C31" s="67"/>
      <c r="D31" s="61"/>
      <c r="E31" s="62"/>
      <c r="F31" s="60"/>
    </row>
    <row r="32" spans="1:6" x14ac:dyDescent="0.2">
      <c r="A32" s="117">
        <f>COUNT($A$7:A31)+1</f>
        <v>6</v>
      </c>
      <c r="B32" s="100" t="s">
        <v>93</v>
      </c>
      <c r="C32" s="63"/>
      <c r="D32" s="29"/>
      <c r="E32" s="46"/>
      <c r="F32" s="47"/>
    </row>
    <row r="33" spans="1:6" ht="76.5" x14ac:dyDescent="0.2">
      <c r="A33" s="117"/>
      <c r="B33" s="52" t="s">
        <v>94</v>
      </c>
      <c r="C33" s="63"/>
      <c r="D33" s="29"/>
      <c r="E33" s="46"/>
      <c r="F33" s="47"/>
    </row>
    <row r="34" spans="1:6" x14ac:dyDescent="0.2">
      <c r="A34" s="117"/>
      <c r="B34" s="52"/>
      <c r="C34" s="63"/>
      <c r="D34" s="29"/>
      <c r="E34" s="46"/>
      <c r="F34" s="47"/>
    </row>
    <row r="35" spans="1:6" ht="14.25" x14ac:dyDescent="0.2">
      <c r="A35" s="117"/>
      <c r="B35" s="52"/>
      <c r="C35" s="63">
        <v>10</v>
      </c>
      <c r="D35" s="29" t="s">
        <v>56</v>
      </c>
      <c r="E35" s="58"/>
      <c r="F35" s="46">
        <f>+E35*C35</f>
        <v>0</v>
      </c>
    </row>
    <row r="36" spans="1:6" x14ac:dyDescent="0.2">
      <c r="A36" s="119"/>
      <c r="B36" s="84"/>
      <c r="C36" s="64"/>
      <c r="D36" s="65"/>
      <c r="E36" s="66"/>
      <c r="F36" s="66"/>
    </row>
    <row r="37" spans="1:6" x14ac:dyDescent="0.2">
      <c r="A37" s="118"/>
      <c r="B37" s="103"/>
      <c r="C37" s="67"/>
      <c r="D37" s="61"/>
      <c r="E37" s="62"/>
      <c r="F37" s="62"/>
    </row>
    <row r="38" spans="1:6" x14ac:dyDescent="0.2">
      <c r="A38" s="117">
        <f>COUNT($A$7:A37)+1</f>
        <v>7</v>
      </c>
      <c r="B38" s="104" t="s">
        <v>95</v>
      </c>
      <c r="C38" s="63"/>
      <c r="D38" s="29"/>
      <c r="E38" s="46"/>
      <c r="F38" s="46"/>
    </row>
    <row r="39" spans="1:6" ht="76.5" x14ac:dyDescent="0.2">
      <c r="A39" s="117"/>
      <c r="B39" s="52" t="s">
        <v>96</v>
      </c>
      <c r="C39" s="63"/>
      <c r="D39" s="29"/>
      <c r="E39" s="46"/>
      <c r="F39" s="46"/>
    </row>
    <row r="40" spans="1:6" ht="14.25" x14ac:dyDescent="0.2">
      <c r="A40" s="117"/>
      <c r="B40" s="101"/>
      <c r="C40" s="63">
        <v>5</v>
      </c>
      <c r="D40" s="29" t="s">
        <v>56</v>
      </c>
      <c r="E40" s="58"/>
      <c r="F40" s="46">
        <f>+E40*C40</f>
        <v>0</v>
      </c>
    </row>
    <row r="41" spans="1:6" x14ac:dyDescent="0.2">
      <c r="A41" s="119"/>
      <c r="B41" s="102"/>
      <c r="C41" s="64"/>
      <c r="D41" s="65"/>
      <c r="E41" s="66"/>
      <c r="F41" s="66"/>
    </row>
    <row r="42" spans="1:6" x14ac:dyDescent="0.2">
      <c r="A42" s="118"/>
      <c r="B42" s="83"/>
      <c r="C42" s="67"/>
      <c r="D42" s="61"/>
      <c r="E42" s="62"/>
      <c r="F42" s="62"/>
    </row>
    <row r="43" spans="1:6" x14ac:dyDescent="0.2">
      <c r="A43" s="117">
        <f>COUNT($A$7:A42)+1</f>
        <v>8</v>
      </c>
      <c r="B43" s="105" t="s">
        <v>141</v>
      </c>
      <c r="C43" s="63"/>
      <c r="D43" s="29"/>
      <c r="E43" s="46"/>
      <c r="F43" s="46"/>
    </row>
    <row r="44" spans="1:6" ht="102" x14ac:dyDescent="0.2">
      <c r="A44" s="117"/>
      <c r="B44" s="52" t="s">
        <v>99</v>
      </c>
      <c r="C44" s="63"/>
      <c r="D44" s="29"/>
      <c r="E44" s="46"/>
      <c r="F44" s="46"/>
    </row>
    <row r="45" spans="1:6" ht="14.25" x14ac:dyDescent="0.2">
      <c r="A45" s="117"/>
      <c r="B45" s="52"/>
      <c r="C45" s="63">
        <v>20</v>
      </c>
      <c r="D45" s="29" t="s">
        <v>62</v>
      </c>
      <c r="E45" s="58"/>
      <c r="F45" s="46">
        <f>C45*E45</f>
        <v>0</v>
      </c>
    </row>
    <row r="46" spans="1:6" x14ac:dyDescent="0.2">
      <c r="A46" s="119"/>
      <c r="B46" s="84"/>
      <c r="C46" s="64"/>
      <c r="D46" s="65"/>
      <c r="E46" s="66"/>
      <c r="F46" s="66"/>
    </row>
    <row r="47" spans="1:6" x14ac:dyDescent="0.2">
      <c r="A47" s="124"/>
      <c r="B47" s="83"/>
      <c r="C47" s="67"/>
      <c r="D47" s="61"/>
      <c r="E47" s="62"/>
      <c r="F47" s="60"/>
    </row>
    <row r="48" spans="1:6" x14ac:dyDescent="0.2">
      <c r="A48" s="117">
        <f>COUNT($A$7:A47)+1</f>
        <v>9</v>
      </c>
      <c r="B48" s="51" t="s">
        <v>102</v>
      </c>
      <c r="C48" s="63"/>
      <c r="D48" s="29"/>
      <c r="E48" s="46"/>
      <c r="F48" s="47"/>
    </row>
    <row r="49" spans="1:6" ht="51" x14ac:dyDescent="0.2">
      <c r="A49" s="122"/>
      <c r="B49" s="52" t="s">
        <v>103</v>
      </c>
      <c r="C49" s="63"/>
      <c r="D49" s="29"/>
      <c r="E49" s="46"/>
      <c r="F49" s="47"/>
    </row>
    <row r="50" spans="1:6" ht="14.25" x14ac:dyDescent="0.2">
      <c r="A50" s="122"/>
      <c r="B50" s="52"/>
      <c r="C50" s="63">
        <v>15</v>
      </c>
      <c r="D50" s="29" t="s">
        <v>62</v>
      </c>
      <c r="E50" s="58"/>
      <c r="F50" s="46">
        <f>C50*E50</f>
        <v>0</v>
      </c>
    </row>
    <row r="51" spans="1:6" x14ac:dyDescent="0.2">
      <c r="A51" s="123"/>
      <c r="B51" s="84"/>
      <c r="C51" s="64"/>
      <c r="D51" s="65"/>
      <c r="E51" s="66"/>
      <c r="F51" s="66"/>
    </row>
    <row r="52" spans="1:6" x14ac:dyDescent="0.2">
      <c r="A52" s="124"/>
      <c r="B52" s="83"/>
      <c r="C52" s="67"/>
      <c r="D52" s="61"/>
      <c r="E52" s="62"/>
      <c r="F52" s="60"/>
    </row>
    <row r="53" spans="1:6" x14ac:dyDescent="0.2">
      <c r="A53" s="117">
        <f>COUNT($A$7:A52)+1</f>
        <v>10</v>
      </c>
      <c r="B53" s="51" t="s">
        <v>20</v>
      </c>
      <c r="C53" s="63"/>
      <c r="D53" s="29"/>
      <c r="E53" s="46"/>
      <c r="F53" s="47"/>
    </row>
    <row r="54" spans="1:6" ht="51" x14ac:dyDescent="0.2">
      <c r="A54" s="122"/>
      <c r="B54" s="52" t="s">
        <v>22</v>
      </c>
      <c r="C54" s="63"/>
      <c r="D54" s="29"/>
      <c r="E54" s="46"/>
      <c r="F54" s="47"/>
    </row>
    <row r="55" spans="1:6" ht="14.25" x14ac:dyDescent="0.2">
      <c r="A55" s="122"/>
      <c r="B55" s="52"/>
      <c r="C55" s="63">
        <v>5</v>
      </c>
      <c r="D55" s="29" t="s">
        <v>62</v>
      </c>
      <c r="E55" s="58"/>
      <c r="F55" s="46">
        <f>C55*E55</f>
        <v>0</v>
      </c>
    </row>
    <row r="56" spans="1:6" x14ac:dyDescent="0.2">
      <c r="A56" s="123"/>
      <c r="B56" s="84"/>
      <c r="C56" s="64"/>
      <c r="D56" s="65"/>
      <c r="E56" s="66"/>
      <c r="F56" s="66"/>
    </row>
    <row r="57" spans="1:6" x14ac:dyDescent="0.2">
      <c r="A57" s="124"/>
      <c r="B57" s="83"/>
      <c r="C57" s="67"/>
      <c r="D57" s="61"/>
      <c r="E57" s="62"/>
      <c r="F57" s="60"/>
    </row>
    <row r="58" spans="1:6" x14ac:dyDescent="0.2">
      <c r="A58" s="117">
        <f>COUNT($A$7:A57)+1</f>
        <v>11</v>
      </c>
      <c r="B58" s="51" t="s">
        <v>21</v>
      </c>
      <c r="C58" s="63"/>
      <c r="D58" s="29"/>
      <c r="E58" s="46"/>
      <c r="F58" s="47"/>
    </row>
    <row r="59" spans="1:6" ht="51" x14ac:dyDescent="0.2">
      <c r="A59" s="122"/>
      <c r="B59" s="52" t="s">
        <v>48</v>
      </c>
      <c r="C59" s="63"/>
      <c r="D59" s="29"/>
      <c r="E59" s="46"/>
      <c r="F59" s="47"/>
    </row>
    <row r="60" spans="1:6" ht="14.25" x14ac:dyDescent="0.2">
      <c r="A60" s="122"/>
      <c r="B60" s="52"/>
      <c r="C60" s="63">
        <v>2350</v>
      </c>
      <c r="D60" s="29" t="s">
        <v>62</v>
      </c>
      <c r="E60" s="58"/>
      <c r="F60" s="46">
        <f>C60*E60</f>
        <v>0</v>
      </c>
    </row>
    <row r="61" spans="1:6" x14ac:dyDescent="0.2">
      <c r="A61" s="123"/>
      <c r="B61" s="84"/>
      <c r="C61" s="64"/>
      <c r="D61" s="65"/>
      <c r="E61" s="66"/>
      <c r="F61" s="66"/>
    </row>
    <row r="62" spans="1:6" x14ac:dyDescent="0.2">
      <c r="A62" s="124"/>
      <c r="B62" s="83"/>
      <c r="C62" s="67"/>
      <c r="D62" s="61"/>
      <c r="E62" s="62"/>
      <c r="F62" s="60"/>
    </row>
    <row r="63" spans="1:6" x14ac:dyDescent="0.2">
      <c r="A63" s="117">
        <f>COUNT($A$7:A62)+1</f>
        <v>12</v>
      </c>
      <c r="B63" s="51" t="s">
        <v>104</v>
      </c>
      <c r="C63" s="63"/>
      <c r="D63" s="29"/>
      <c r="E63" s="46"/>
      <c r="F63" s="46"/>
    </row>
    <row r="64" spans="1:6" ht="51" x14ac:dyDescent="0.2">
      <c r="A64" s="122"/>
      <c r="B64" s="52" t="s">
        <v>105</v>
      </c>
      <c r="C64" s="63"/>
      <c r="D64" s="29"/>
      <c r="E64" s="46"/>
      <c r="F64" s="46"/>
    </row>
    <row r="65" spans="1:6" x14ac:dyDescent="0.2">
      <c r="A65" s="122"/>
      <c r="B65" s="52"/>
      <c r="C65" s="63">
        <v>8</v>
      </c>
      <c r="D65" s="29" t="s">
        <v>52</v>
      </c>
      <c r="E65" s="58"/>
      <c r="F65" s="46">
        <f>C65*E65</f>
        <v>0</v>
      </c>
    </row>
    <row r="66" spans="1:6" x14ac:dyDescent="0.2">
      <c r="A66" s="123"/>
      <c r="B66" s="84"/>
      <c r="C66" s="64"/>
      <c r="D66" s="65"/>
      <c r="E66" s="66"/>
      <c r="F66" s="66"/>
    </row>
    <row r="67" spans="1:6" x14ac:dyDescent="0.2">
      <c r="A67" s="124"/>
      <c r="B67" s="83"/>
      <c r="C67" s="67"/>
      <c r="D67" s="61"/>
      <c r="E67" s="62"/>
      <c r="F67" s="62"/>
    </row>
    <row r="68" spans="1:6" x14ac:dyDescent="0.2">
      <c r="A68" s="117">
        <f>COUNT($A$7:A67)+1</f>
        <v>13</v>
      </c>
      <c r="B68" s="51" t="s">
        <v>106</v>
      </c>
      <c r="C68" s="63"/>
      <c r="D68" s="29"/>
      <c r="E68" s="46"/>
      <c r="F68" s="46"/>
    </row>
    <row r="69" spans="1:6" ht="38.25" x14ac:dyDescent="0.2">
      <c r="A69" s="122"/>
      <c r="B69" s="52" t="s">
        <v>107</v>
      </c>
      <c r="C69" s="63"/>
      <c r="D69" s="29"/>
      <c r="E69" s="46"/>
      <c r="F69" s="46"/>
    </row>
    <row r="70" spans="1:6" ht="14.25" x14ac:dyDescent="0.2">
      <c r="A70" s="122"/>
      <c r="B70" s="52"/>
      <c r="C70" s="63">
        <v>100</v>
      </c>
      <c r="D70" s="29" t="s">
        <v>56</v>
      </c>
      <c r="E70" s="58"/>
      <c r="F70" s="46">
        <f>C70*E70</f>
        <v>0</v>
      </c>
    </row>
    <row r="71" spans="1:6" x14ac:dyDescent="0.2">
      <c r="A71" s="123"/>
      <c r="B71" s="84"/>
      <c r="C71" s="64"/>
      <c r="D71" s="65"/>
      <c r="E71" s="66"/>
      <c r="F71" s="66"/>
    </row>
    <row r="72" spans="1:6" x14ac:dyDescent="0.2">
      <c r="A72" s="124"/>
      <c r="B72" s="83"/>
      <c r="C72" s="67"/>
      <c r="D72" s="61"/>
      <c r="E72" s="62"/>
      <c r="F72" s="60"/>
    </row>
    <row r="73" spans="1:6" x14ac:dyDescent="0.2">
      <c r="A73" s="117">
        <f>COUNT($A$7:A72)+1</f>
        <v>14</v>
      </c>
      <c r="B73" s="51" t="s">
        <v>108</v>
      </c>
      <c r="C73" s="63"/>
      <c r="D73" s="29"/>
      <c r="E73" s="46"/>
      <c r="F73" s="47"/>
    </row>
    <row r="74" spans="1:6" ht="89.25" x14ac:dyDescent="0.2">
      <c r="A74" s="122"/>
      <c r="B74" s="52" t="s">
        <v>142</v>
      </c>
      <c r="C74" s="63"/>
      <c r="D74" s="29"/>
      <c r="E74" s="46"/>
      <c r="F74" s="47"/>
    </row>
    <row r="75" spans="1:6" x14ac:dyDescent="0.2">
      <c r="A75" s="122"/>
      <c r="B75" s="51" t="s">
        <v>109</v>
      </c>
      <c r="C75" s="63"/>
      <c r="D75" s="29"/>
      <c r="E75" s="46"/>
      <c r="F75" s="47"/>
    </row>
    <row r="76" spans="1:6" ht="25.5" x14ac:dyDescent="0.2">
      <c r="A76" s="122"/>
      <c r="B76" s="52" t="s">
        <v>110</v>
      </c>
      <c r="C76" s="63">
        <v>2350</v>
      </c>
      <c r="D76" s="48" t="s">
        <v>62</v>
      </c>
      <c r="E76" s="59"/>
      <c r="F76" s="49">
        <f>C76*E76</f>
        <v>0</v>
      </c>
    </row>
    <row r="77" spans="1:6" ht="25.5" x14ac:dyDescent="0.2">
      <c r="A77" s="122"/>
      <c r="B77" s="52" t="s">
        <v>143</v>
      </c>
      <c r="C77" s="63">
        <v>2350</v>
      </c>
      <c r="D77" s="48" t="s">
        <v>62</v>
      </c>
      <c r="E77" s="59"/>
      <c r="F77" s="49">
        <f>C77*E77</f>
        <v>0</v>
      </c>
    </row>
    <row r="78" spans="1:6" x14ac:dyDescent="0.2">
      <c r="A78" s="123"/>
      <c r="B78" s="84"/>
      <c r="C78" s="64"/>
      <c r="D78" s="93"/>
      <c r="E78" s="94"/>
      <c r="F78" s="94"/>
    </row>
    <row r="79" spans="1:6" x14ac:dyDescent="0.2">
      <c r="A79" s="124"/>
      <c r="B79" s="83"/>
      <c r="C79" s="67"/>
      <c r="D79" s="91"/>
      <c r="E79" s="92"/>
      <c r="F79" s="92"/>
    </row>
    <row r="80" spans="1:6" ht="25.5" x14ac:dyDescent="0.2">
      <c r="A80" s="117">
        <f>COUNT($A$7:A79)+1</f>
        <v>15</v>
      </c>
      <c r="B80" s="51" t="s">
        <v>112</v>
      </c>
      <c r="C80" s="63"/>
      <c r="D80" s="48"/>
      <c r="E80" s="49"/>
      <c r="F80" s="49"/>
    </row>
    <row r="81" spans="1:6" ht="89.25" x14ac:dyDescent="0.2">
      <c r="A81" s="122"/>
      <c r="B81" s="52" t="s">
        <v>166</v>
      </c>
      <c r="C81" s="63"/>
      <c r="D81" s="9"/>
      <c r="E81" s="10"/>
      <c r="F81" s="10"/>
    </row>
    <row r="82" spans="1:6" x14ac:dyDescent="0.2">
      <c r="A82" s="122"/>
      <c r="B82" s="51" t="s">
        <v>111</v>
      </c>
      <c r="C82" s="63"/>
      <c r="D82" s="29"/>
      <c r="E82" s="46"/>
      <c r="F82" s="47"/>
    </row>
    <row r="83" spans="1:6" ht="25.5" x14ac:dyDescent="0.2">
      <c r="A83" s="122"/>
      <c r="B83" s="52" t="s">
        <v>144</v>
      </c>
      <c r="C83" s="63">
        <v>5</v>
      </c>
      <c r="D83" s="48" t="s">
        <v>62</v>
      </c>
      <c r="E83" s="59"/>
      <c r="F83" s="49">
        <f>C83*E83</f>
        <v>0</v>
      </c>
    </row>
    <row r="84" spans="1:6" x14ac:dyDescent="0.2">
      <c r="A84" s="123"/>
      <c r="B84" s="84"/>
      <c r="C84" s="64"/>
      <c r="D84" s="93"/>
      <c r="E84" s="94"/>
      <c r="F84" s="94"/>
    </row>
    <row r="85" spans="1:6" x14ac:dyDescent="0.2">
      <c r="A85" s="124"/>
      <c r="B85" s="83"/>
      <c r="C85" s="67"/>
      <c r="D85" s="61"/>
      <c r="E85" s="62"/>
      <c r="F85" s="60"/>
    </row>
    <row r="86" spans="1:6" x14ac:dyDescent="0.2">
      <c r="A86" s="117">
        <f>COUNT($A$7:A85)+1</f>
        <v>16</v>
      </c>
      <c r="B86" s="51" t="s">
        <v>114</v>
      </c>
      <c r="C86" s="63"/>
      <c r="D86" s="29"/>
      <c r="E86" s="46"/>
      <c r="F86" s="46"/>
    </row>
    <row r="87" spans="1:6" ht="76.5" x14ac:dyDescent="0.2">
      <c r="A87" s="122"/>
      <c r="B87" s="52" t="s">
        <v>115</v>
      </c>
      <c r="C87" s="63"/>
      <c r="D87" s="29"/>
      <c r="E87" s="46"/>
      <c r="F87" s="47"/>
    </row>
    <row r="88" spans="1:6" ht="14.25" x14ac:dyDescent="0.2">
      <c r="A88" s="122"/>
      <c r="B88" s="52"/>
      <c r="C88" s="63">
        <v>3</v>
      </c>
      <c r="D88" s="29" t="s">
        <v>56</v>
      </c>
      <c r="E88" s="58"/>
      <c r="F88" s="46">
        <f>C88*E88</f>
        <v>0</v>
      </c>
    </row>
    <row r="89" spans="1:6" x14ac:dyDescent="0.2">
      <c r="A89" s="123"/>
      <c r="B89" s="84"/>
      <c r="C89" s="64"/>
      <c r="D89" s="65"/>
      <c r="E89" s="66"/>
      <c r="F89" s="66"/>
    </row>
    <row r="90" spans="1:6" x14ac:dyDescent="0.2">
      <c r="A90" s="124"/>
      <c r="B90" s="83"/>
      <c r="C90" s="67"/>
      <c r="D90" s="61"/>
      <c r="E90" s="62"/>
      <c r="F90" s="62"/>
    </row>
    <row r="91" spans="1:6" x14ac:dyDescent="0.2">
      <c r="A91" s="117">
        <f>COUNT($A$7:A90)+1</f>
        <v>17</v>
      </c>
      <c r="B91" s="51" t="s">
        <v>116</v>
      </c>
      <c r="C91" s="63"/>
      <c r="D91" s="29"/>
      <c r="E91" s="46"/>
      <c r="F91" s="46"/>
    </row>
    <row r="92" spans="1:6" ht="89.25" x14ac:dyDescent="0.2">
      <c r="A92" s="122"/>
      <c r="B92" s="52" t="s">
        <v>117</v>
      </c>
      <c r="C92" s="63"/>
      <c r="D92" s="29"/>
      <c r="E92" s="46"/>
      <c r="F92" s="47"/>
    </row>
    <row r="93" spans="1:6" ht="14.25" x14ac:dyDescent="0.2">
      <c r="A93" s="122"/>
      <c r="B93" s="52"/>
      <c r="C93" s="63">
        <v>2</v>
      </c>
      <c r="D93" s="29" t="s">
        <v>56</v>
      </c>
      <c r="E93" s="58"/>
      <c r="F93" s="46">
        <f>C93*E93</f>
        <v>0</v>
      </c>
    </row>
    <row r="94" spans="1:6" x14ac:dyDescent="0.2">
      <c r="A94" s="123"/>
      <c r="B94" s="84"/>
      <c r="C94" s="64"/>
      <c r="D94" s="65"/>
      <c r="E94" s="66"/>
      <c r="F94" s="66"/>
    </row>
    <row r="95" spans="1:6" x14ac:dyDescent="0.2">
      <c r="A95" s="124"/>
      <c r="B95" s="88"/>
      <c r="C95" s="67"/>
      <c r="D95" s="61"/>
      <c r="E95" s="62"/>
      <c r="F95" s="62"/>
    </row>
    <row r="96" spans="1:6" x14ac:dyDescent="0.2">
      <c r="A96" s="117">
        <f>COUNT($A$7:A95)+1</f>
        <v>18</v>
      </c>
      <c r="B96" s="108" t="s">
        <v>119</v>
      </c>
      <c r="C96" s="63"/>
      <c r="D96" s="29"/>
      <c r="E96" s="46"/>
      <c r="F96" s="46"/>
    </row>
    <row r="97" spans="1:6" ht="51" x14ac:dyDescent="0.2">
      <c r="A97" s="122"/>
      <c r="B97" s="52" t="s">
        <v>120</v>
      </c>
      <c r="C97" s="63"/>
      <c r="D97" s="29"/>
      <c r="E97" s="46"/>
      <c r="F97" s="46"/>
    </row>
    <row r="98" spans="1:6" x14ac:dyDescent="0.2">
      <c r="A98" s="122"/>
      <c r="B98" s="85"/>
      <c r="C98" s="63">
        <v>5</v>
      </c>
      <c r="D98" s="29" t="s">
        <v>1</v>
      </c>
      <c r="E98" s="58"/>
      <c r="F98" s="46">
        <f>C98*E98</f>
        <v>0</v>
      </c>
    </row>
    <row r="99" spans="1:6" x14ac:dyDescent="0.2">
      <c r="A99" s="123"/>
      <c r="B99" s="109"/>
      <c r="C99" s="64"/>
      <c r="D99" s="65"/>
      <c r="E99" s="66"/>
      <c r="F99" s="66"/>
    </row>
    <row r="100" spans="1:6" x14ac:dyDescent="0.2">
      <c r="A100" s="124"/>
      <c r="B100" s="88"/>
      <c r="C100" s="67"/>
      <c r="D100" s="61"/>
      <c r="E100" s="62"/>
      <c r="F100" s="62"/>
    </row>
    <row r="101" spans="1:6" x14ac:dyDescent="0.2">
      <c r="A101" s="117">
        <f>COUNT($A$7:A100)+1</f>
        <v>19</v>
      </c>
      <c r="B101" s="105" t="s">
        <v>121</v>
      </c>
      <c r="C101" s="63"/>
      <c r="D101" s="29"/>
      <c r="E101" s="46"/>
      <c r="F101" s="46"/>
    </row>
    <row r="102" spans="1:6" ht="38.25" x14ac:dyDescent="0.2">
      <c r="A102" s="122"/>
      <c r="B102" s="73" t="s">
        <v>122</v>
      </c>
      <c r="C102" s="63"/>
      <c r="D102" s="29"/>
      <c r="E102" s="46"/>
      <c r="F102" s="46"/>
    </row>
    <row r="103" spans="1:6" x14ac:dyDescent="0.2">
      <c r="A103" s="122"/>
      <c r="B103" s="85"/>
      <c r="C103" s="63">
        <v>5</v>
      </c>
      <c r="D103" s="29" t="s">
        <v>1</v>
      </c>
      <c r="E103" s="58"/>
      <c r="F103" s="46">
        <f t="shared" ref="F103" si="0">C103*E103</f>
        <v>0</v>
      </c>
    </row>
    <row r="104" spans="1:6" x14ac:dyDescent="0.2">
      <c r="A104" s="123"/>
      <c r="B104" s="109"/>
      <c r="C104" s="64"/>
      <c r="D104" s="65"/>
      <c r="E104" s="66"/>
      <c r="F104" s="66"/>
    </row>
    <row r="105" spans="1:6" x14ac:dyDescent="0.2">
      <c r="A105" s="124"/>
      <c r="B105" s="88"/>
      <c r="C105" s="67"/>
      <c r="D105" s="61"/>
      <c r="E105" s="62"/>
      <c r="F105" s="62"/>
    </row>
    <row r="106" spans="1:6" x14ac:dyDescent="0.2">
      <c r="A106" s="117">
        <f>COUNT($A$7:A105)+1</f>
        <v>20</v>
      </c>
      <c r="B106" s="51" t="s">
        <v>30</v>
      </c>
      <c r="C106" s="63"/>
      <c r="D106" s="29"/>
      <c r="E106" s="46"/>
      <c r="F106" s="46"/>
    </row>
    <row r="107" spans="1:6" ht="25.5" x14ac:dyDescent="0.2">
      <c r="A107" s="122"/>
      <c r="B107" s="52" t="s">
        <v>29</v>
      </c>
      <c r="C107" s="63"/>
      <c r="D107" s="29"/>
      <c r="E107" s="46"/>
      <c r="F107" s="47"/>
    </row>
    <row r="108" spans="1:6" ht="14.25" x14ac:dyDescent="0.2">
      <c r="A108" s="122"/>
      <c r="B108" s="52"/>
      <c r="C108" s="63">
        <v>1135</v>
      </c>
      <c r="D108" s="29" t="s">
        <v>62</v>
      </c>
      <c r="E108" s="58"/>
      <c r="F108" s="46">
        <f>C108*E108</f>
        <v>0</v>
      </c>
    </row>
    <row r="109" spans="1:6" x14ac:dyDescent="0.2">
      <c r="A109" s="123"/>
      <c r="B109" s="84"/>
      <c r="C109" s="64"/>
      <c r="D109" s="65"/>
      <c r="E109" s="66"/>
      <c r="F109" s="66"/>
    </row>
    <row r="110" spans="1:6" x14ac:dyDescent="0.2">
      <c r="A110" s="124"/>
      <c r="B110" s="83"/>
      <c r="C110" s="67"/>
      <c r="D110" s="61"/>
      <c r="E110" s="62"/>
      <c r="F110" s="62"/>
    </row>
    <row r="111" spans="1:6" ht="25.5" x14ac:dyDescent="0.2">
      <c r="A111" s="117">
        <f>COUNT($A$7:A110)+1</f>
        <v>21</v>
      </c>
      <c r="B111" s="51" t="s">
        <v>123</v>
      </c>
      <c r="C111" s="63"/>
      <c r="D111" s="29"/>
      <c r="E111" s="46"/>
      <c r="F111" s="47"/>
    </row>
    <row r="112" spans="1:6" ht="63.75" x14ac:dyDescent="0.2">
      <c r="A112" s="122"/>
      <c r="B112" s="52" t="s">
        <v>171</v>
      </c>
      <c r="C112" s="63"/>
      <c r="D112" s="29"/>
      <c r="E112" s="46"/>
      <c r="F112" s="47"/>
    </row>
    <row r="113" spans="1:6" ht="14.25" x14ac:dyDescent="0.2">
      <c r="A113" s="122"/>
      <c r="B113" s="52" t="s">
        <v>49</v>
      </c>
      <c r="C113" s="63">
        <v>1050</v>
      </c>
      <c r="D113" s="29" t="s">
        <v>61</v>
      </c>
      <c r="E113" s="58"/>
      <c r="F113" s="46">
        <f>C113*E113</f>
        <v>0</v>
      </c>
    </row>
    <row r="114" spans="1:6" ht="14.25" x14ac:dyDescent="0.2">
      <c r="A114" s="122"/>
      <c r="B114" s="52" t="s">
        <v>50</v>
      </c>
      <c r="C114" s="63">
        <v>250</v>
      </c>
      <c r="D114" s="29" t="s">
        <v>61</v>
      </c>
      <c r="E114" s="58"/>
      <c r="F114" s="46">
        <f>C114*E114</f>
        <v>0</v>
      </c>
    </row>
    <row r="115" spans="1:6" x14ac:dyDescent="0.2">
      <c r="A115" s="123"/>
      <c r="B115" s="84"/>
      <c r="C115" s="64"/>
      <c r="D115" s="65"/>
      <c r="E115" s="66"/>
      <c r="F115" s="66"/>
    </row>
    <row r="116" spans="1:6" x14ac:dyDescent="0.2">
      <c r="A116" s="124"/>
      <c r="B116" s="83"/>
      <c r="C116" s="67"/>
      <c r="D116" s="61"/>
      <c r="E116" s="62"/>
      <c r="F116" s="62"/>
    </row>
    <row r="117" spans="1:6" ht="25.5" x14ac:dyDescent="0.2">
      <c r="A117" s="117">
        <f>COUNT($A$7:A116)+1</f>
        <v>22</v>
      </c>
      <c r="B117" s="51" t="s">
        <v>124</v>
      </c>
      <c r="C117" s="63"/>
      <c r="D117" s="29"/>
      <c r="E117" s="46"/>
      <c r="F117" s="46"/>
    </row>
    <row r="118" spans="1:6" ht="51" x14ac:dyDescent="0.2">
      <c r="A118" s="122"/>
      <c r="B118" s="52" t="s">
        <v>151</v>
      </c>
      <c r="C118" s="63"/>
      <c r="D118" s="29"/>
      <c r="E118" s="46"/>
      <c r="F118" s="46"/>
    </row>
    <row r="119" spans="1:6" ht="14.25" x14ac:dyDescent="0.2">
      <c r="A119" s="122"/>
      <c r="B119" s="52" t="s">
        <v>49</v>
      </c>
      <c r="C119" s="63">
        <v>800</v>
      </c>
      <c r="D119" s="29" t="s">
        <v>61</v>
      </c>
      <c r="E119" s="58"/>
      <c r="F119" s="46">
        <f>C119*E119</f>
        <v>0</v>
      </c>
    </row>
    <row r="120" spans="1:6" ht="14.25" x14ac:dyDescent="0.2">
      <c r="A120" s="122"/>
      <c r="B120" s="52" t="s">
        <v>50</v>
      </c>
      <c r="C120" s="63">
        <v>200</v>
      </c>
      <c r="D120" s="29" t="s">
        <v>61</v>
      </c>
      <c r="E120" s="58"/>
      <c r="F120" s="46">
        <f>C120*E120</f>
        <v>0</v>
      </c>
    </row>
    <row r="121" spans="1:6" x14ac:dyDescent="0.2">
      <c r="A121" s="123"/>
      <c r="B121" s="84"/>
      <c r="C121" s="64"/>
      <c r="D121" s="65"/>
      <c r="E121" s="66"/>
      <c r="F121" s="66"/>
    </row>
    <row r="122" spans="1:6" x14ac:dyDescent="0.2">
      <c r="A122" s="124"/>
      <c r="B122" s="83"/>
      <c r="C122" s="67"/>
      <c r="D122" s="61"/>
      <c r="E122" s="62"/>
      <c r="F122" s="62"/>
    </row>
    <row r="123" spans="1:6" x14ac:dyDescent="0.2">
      <c r="A123" s="117">
        <f>COUNT($A$7:A122)+1</f>
        <v>23</v>
      </c>
      <c r="B123" s="51" t="s">
        <v>33</v>
      </c>
      <c r="C123" s="63"/>
      <c r="D123" s="29"/>
      <c r="E123" s="46"/>
      <c r="F123" s="46"/>
    </row>
    <row r="124" spans="1:6" ht="76.5" x14ac:dyDescent="0.2">
      <c r="A124" s="122"/>
      <c r="B124" s="52" t="s">
        <v>125</v>
      </c>
      <c r="C124" s="63"/>
      <c r="D124" s="29"/>
      <c r="E124" s="46"/>
      <c r="F124" s="46"/>
    </row>
    <row r="125" spans="1:6" ht="14.25" x14ac:dyDescent="0.2">
      <c r="A125" s="122"/>
      <c r="B125" s="52"/>
      <c r="C125" s="63">
        <v>400</v>
      </c>
      <c r="D125" s="29" t="s">
        <v>61</v>
      </c>
      <c r="E125" s="58"/>
      <c r="F125" s="46">
        <f>C125*E125</f>
        <v>0</v>
      </c>
    </row>
    <row r="126" spans="1:6" x14ac:dyDescent="0.2">
      <c r="A126" s="123"/>
      <c r="B126" s="84"/>
      <c r="C126" s="64"/>
      <c r="D126" s="65"/>
      <c r="E126" s="66"/>
      <c r="F126" s="66"/>
    </row>
    <row r="127" spans="1:6" x14ac:dyDescent="0.2">
      <c r="A127" s="124"/>
      <c r="B127" s="83"/>
      <c r="C127" s="67"/>
      <c r="D127" s="61"/>
      <c r="E127" s="62"/>
      <c r="F127" s="62"/>
    </row>
    <row r="128" spans="1:6" x14ac:dyDescent="0.2">
      <c r="A128" s="117">
        <f>COUNT($A$7:A127)+1</f>
        <v>24</v>
      </c>
      <c r="B128" s="51" t="s">
        <v>39</v>
      </c>
      <c r="C128" s="63"/>
      <c r="D128" s="29"/>
      <c r="E128" s="46"/>
      <c r="F128" s="46"/>
    </row>
    <row r="129" spans="1:6" ht="63.75" x14ac:dyDescent="0.2">
      <c r="A129" s="122"/>
      <c r="B129" s="52" t="s">
        <v>167</v>
      </c>
      <c r="C129" s="63"/>
      <c r="D129" s="29"/>
      <c r="E129" s="46"/>
      <c r="F129" s="46"/>
    </row>
    <row r="130" spans="1:6" ht="14.25" x14ac:dyDescent="0.2">
      <c r="A130" s="122"/>
      <c r="B130" s="52"/>
      <c r="C130" s="63">
        <v>1100</v>
      </c>
      <c r="D130" s="29" t="s">
        <v>61</v>
      </c>
      <c r="E130" s="58"/>
      <c r="F130" s="46">
        <f>C130*E130</f>
        <v>0</v>
      </c>
    </row>
    <row r="131" spans="1:6" x14ac:dyDescent="0.2">
      <c r="A131" s="123"/>
      <c r="B131" s="84"/>
      <c r="C131" s="64"/>
      <c r="D131" s="65"/>
      <c r="E131" s="66"/>
      <c r="F131" s="66"/>
    </row>
    <row r="132" spans="1:6" x14ac:dyDescent="0.2">
      <c r="A132" s="124"/>
      <c r="B132" s="83"/>
      <c r="C132" s="67"/>
      <c r="D132" s="61"/>
      <c r="E132" s="62"/>
      <c r="F132" s="62"/>
    </row>
    <row r="133" spans="1:6" x14ac:dyDescent="0.2">
      <c r="A133" s="117">
        <f>COUNT($A$7:A132)+1</f>
        <v>25</v>
      </c>
      <c r="B133" s="51" t="s">
        <v>126</v>
      </c>
      <c r="C133" s="63"/>
      <c r="D133" s="29"/>
      <c r="E133" s="46"/>
      <c r="F133" s="46"/>
    </row>
    <row r="134" spans="1:6" ht="89.25" x14ac:dyDescent="0.2">
      <c r="A134" s="122"/>
      <c r="B134" s="52" t="s">
        <v>168</v>
      </c>
      <c r="C134" s="63"/>
      <c r="D134" s="29"/>
      <c r="E134" s="46"/>
      <c r="F134" s="46"/>
    </row>
    <row r="135" spans="1:6" ht="14.25" x14ac:dyDescent="0.2">
      <c r="A135" s="122"/>
      <c r="B135" s="52"/>
      <c r="C135" s="63">
        <v>450</v>
      </c>
      <c r="D135" s="29" t="s">
        <v>61</v>
      </c>
      <c r="E135" s="58"/>
      <c r="F135" s="46">
        <f>C135*E135</f>
        <v>0</v>
      </c>
    </row>
    <row r="136" spans="1:6" x14ac:dyDescent="0.2">
      <c r="A136" s="123"/>
      <c r="B136" s="84"/>
      <c r="C136" s="64"/>
      <c r="D136" s="65"/>
      <c r="E136" s="66"/>
      <c r="F136" s="66"/>
    </row>
    <row r="137" spans="1:6" x14ac:dyDescent="0.2">
      <c r="A137" s="124"/>
      <c r="B137" s="83"/>
      <c r="C137" s="67"/>
      <c r="D137" s="61"/>
      <c r="E137" s="62"/>
      <c r="F137" s="62"/>
    </row>
    <row r="138" spans="1:6" x14ac:dyDescent="0.2">
      <c r="A138" s="117">
        <f>COUNT($A$7:A137)+1</f>
        <v>26</v>
      </c>
      <c r="B138" s="51" t="s">
        <v>127</v>
      </c>
      <c r="C138" s="63"/>
      <c r="D138" s="29"/>
      <c r="E138" s="46"/>
      <c r="F138" s="47"/>
    </row>
    <row r="139" spans="1:6" ht="63.75" x14ac:dyDescent="0.2">
      <c r="A139" s="122"/>
      <c r="B139" s="52" t="s">
        <v>169</v>
      </c>
      <c r="C139" s="63"/>
      <c r="D139" s="29"/>
      <c r="E139" s="46"/>
      <c r="F139" s="47"/>
    </row>
    <row r="140" spans="1:6" ht="14.25" x14ac:dyDescent="0.2">
      <c r="A140" s="122"/>
      <c r="B140" s="52"/>
      <c r="C140" s="63">
        <v>350</v>
      </c>
      <c r="D140" s="29" t="s">
        <v>61</v>
      </c>
      <c r="E140" s="58"/>
      <c r="F140" s="46">
        <f>C140*E140</f>
        <v>0</v>
      </c>
    </row>
    <row r="141" spans="1:6" x14ac:dyDescent="0.2">
      <c r="A141" s="123"/>
      <c r="B141" s="84"/>
      <c r="C141" s="64"/>
      <c r="D141" s="65"/>
      <c r="E141" s="66"/>
      <c r="F141" s="66"/>
    </row>
    <row r="142" spans="1:6" x14ac:dyDescent="0.2">
      <c r="A142" s="124"/>
      <c r="B142" s="88"/>
      <c r="C142" s="67"/>
      <c r="D142" s="111"/>
      <c r="E142" s="89"/>
      <c r="F142" s="89"/>
    </row>
    <row r="143" spans="1:6" x14ac:dyDescent="0.2">
      <c r="A143" s="117">
        <f>COUNT($A$7:A142)+1</f>
        <v>27</v>
      </c>
      <c r="B143" s="51" t="s">
        <v>32</v>
      </c>
      <c r="C143" s="63"/>
      <c r="D143" s="29"/>
      <c r="E143" s="46"/>
      <c r="F143" s="46"/>
    </row>
    <row r="144" spans="1:6" ht="38.25" x14ac:dyDescent="0.2">
      <c r="A144" s="122"/>
      <c r="B144" s="52" t="s">
        <v>31</v>
      </c>
      <c r="C144" s="63"/>
      <c r="D144" s="29"/>
      <c r="E144" s="46"/>
      <c r="F144" s="47"/>
    </row>
    <row r="145" spans="1:6" ht="14.25" x14ac:dyDescent="0.2">
      <c r="A145" s="122"/>
      <c r="B145" s="52"/>
      <c r="C145" s="63">
        <v>1500</v>
      </c>
      <c r="D145" s="29" t="s">
        <v>61</v>
      </c>
      <c r="E145" s="58"/>
      <c r="F145" s="46">
        <f>C145*E145</f>
        <v>0</v>
      </c>
    </row>
    <row r="146" spans="1:6" x14ac:dyDescent="0.2">
      <c r="A146" s="123"/>
      <c r="B146" s="84"/>
      <c r="C146" s="64"/>
      <c r="D146" s="65"/>
      <c r="E146" s="66"/>
      <c r="F146" s="66"/>
    </row>
    <row r="147" spans="1:6" x14ac:dyDescent="0.2">
      <c r="A147" s="124"/>
      <c r="B147" s="83"/>
      <c r="C147" s="67"/>
      <c r="D147" s="61"/>
      <c r="E147" s="62"/>
      <c r="F147" s="62"/>
    </row>
    <row r="148" spans="1:6" x14ac:dyDescent="0.2">
      <c r="A148" s="117">
        <f>COUNT($A$7:A147)+1</f>
        <v>28</v>
      </c>
      <c r="B148" s="51" t="s">
        <v>36</v>
      </c>
      <c r="C148" s="63"/>
      <c r="D148" s="29"/>
      <c r="E148" s="46"/>
      <c r="F148" s="46"/>
    </row>
    <row r="149" spans="1:6" ht="38.25" x14ac:dyDescent="0.2">
      <c r="A149" s="122"/>
      <c r="B149" s="52" t="s">
        <v>55</v>
      </c>
      <c r="C149" s="63"/>
      <c r="D149" s="29"/>
      <c r="E149" s="46"/>
      <c r="F149" s="47"/>
    </row>
    <row r="150" spans="1:6" ht="14.25" x14ac:dyDescent="0.2">
      <c r="A150" s="122"/>
      <c r="B150" s="52"/>
      <c r="C150" s="63">
        <v>1420</v>
      </c>
      <c r="D150" s="29" t="s">
        <v>56</v>
      </c>
      <c r="E150" s="58"/>
      <c r="F150" s="46">
        <f>C150*E150</f>
        <v>0</v>
      </c>
    </row>
    <row r="151" spans="1:6" x14ac:dyDescent="0.2">
      <c r="A151" s="123"/>
      <c r="B151" s="84"/>
      <c r="C151" s="64"/>
      <c r="D151" s="65"/>
      <c r="E151" s="66"/>
      <c r="F151" s="66"/>
    </row>
    <row r="152" spans="1:6" x14ac:dyDescent="0.2">
      <c r="A152" s="124"/>
      <c r="B152" s="83"/>
      <c r="C152" s="67"/>
      <c r="D152" s="61"/>
      <c r="E152" s="62"/>
      <c r="F152" s="62"/>
    </row>
    <row r="153" spans="1:6" x14ac:dyDescent="0.2">
      <c r="A153" s="117">
        <f>COUNT($A$7:A152)+1</f>
        <v>29</v>
      </c>
      <c r="B153" s="51" t="s">
        <v>40</v>
      </c>
      <c r="C153" s="63"/>
      <c r="D153" s="29"/>
      <c r="E153" s="46"/>
      <c r="F153" s="47"/>
    </row>
    <row r="154" spans="1:6" ht="38.25" x14ac:dyDescent="0.2">
      <c r="A154" s="122"/>
      <c r="B154" s="52" t="s">
        <v>129</v>
      </c>
      <c r="C154" s="63"/>
      <c r="D154" s="29"/>
      <c r="E154" s="46"/>
      <c r="F154" s="47"/>
    </row>
    <row r="155" spans="1:6" x14ac:dyDescent="0.2">
      <c r="A155" s="122"/>
      <c r="B155" s="52"/>
      <c r="C155" s="63">
        <v>4</v>
      </c>
      <c r="D155" s="29" t="s">
        <v>1</v>
      </c>
      <c r="E155" s="58"/>
      <c r="F155" s="46">
        <f>C155*E155</f>
        <v>0</v>
      </c>
    </row>
    <row r="156" spans="1:6" x14ac:dyDescent="0.2">
      <c r="A156" s="123"/>
      <c r="B156" s="84"/>
      <c r="C156" s="64"/>
      <c r="D156" s="65"/>
      <c r="E156" s="66"/>
      <c r="F156" s="66"/>
    </row>
    <row r="157" spans="1:6" x14ac:dyDescent="0.2">
      <c r="A157" s="124"/>
      <c r="B157" s="83"/>
      <c r="C157" s="67"/>
      <c r="D157" s="61"/>
      <c r="E157" s="62"/>
      <c r="F157" s="62"/>
    </row>
    <row r="158" spans="1:6" x14ac:dyDescent="0.2">
      <c r="A158" s="117">
        <f>COUNT($A$7:A157)+1</f>
        <v>30</v>
      </c>
      <c r="B158" s="51" t="s">
        <v>42</v>
      </c>
      <c r="C158" s="63"/>
      <c r="D158" s="29"/>
      <c r="E158" s="46"/>
      <c r="F158" s="46"/>
    </row>
    <row r="159" spans="1:6" ht="25.5" x14ac:dyDescent="0.2">
      <c r="A159" s="122"/>
      <c r="B159" s="52" t="s">
        <v>41</v>
      </c>
      <c r="C159" s="63"/>
      <c r="D159" s="29"/>
      <c r="E159" s="46"/>
      <c r="F159" s="47"/>
    </row>
    <row r="160" spans="1:6" x14ac:dyDescent="0.2">
      <c r="A160" s="122"/>
      <c r="B160" s="52"/>
      <c r="C160" s="63">
        <v>4</v>
      </c>
      <c r="D160" s="29" t="s">
        <v>1</v>
      </c>
      <c r="E160" s="58"/>
      <c r="F160" s="46">
        <f>C160*E160</f>
        <v>0</v>
      </c>
    </row>
    <row r="161" spans="1:6" x14ac:dyDescent="0.2">
      <c r="A161" s="123"/>
      <c r="B161" s="84"/>
      <c r="C161" s="64"/>
      <c r="D161" s="65"/>
      <c r="E161" s="66"/>
      <c r="F161" s="66"/>
    </row>
    <row r="162" spans="1:6" x14ac:dyDescent="0.2">
      <c r="A162" s="124"/>
      <c r="B162" s="83"/>
      <c r="C162" s="67"/>
      <c r="D162" s="61"/>
      <c r="E162" s="62"/>
      <c r="F162" s="62"/>
    </row>
    <row r="163" spans="1:6" ht="25.5" x14ac:dyDescent="0.2">
      <c r="A163" s="117">
        <f>COUNT($A$7:A161)+1</f>
        <v>31</v>
      </c>
      <c r="B163" s="51" t="s">
        <v>252</v>
      </c>
      <c r="C163" s="63"/>
      <c r="D163" s="48"/>
      <c r="E163" s="49"/>
      <c r="F163" s="49"/>
    </row>
    <row r="164" spans="1:6" ht="38.25" x14ac:dyDescent="0.2">
      <c r="A164" s="122"/>
      <c r="B164" s="52" t="s">
        <v>253</v>
      </c>
      <c r="C164" s="63"/>
      <c r="D164" s="48"/>
      <c r="E164" s="49"/>
      <c r="F164" s="49"/>
    </row>
    <row r="165" spans="1:6" ht="14.25" x14ac:dyDescent="0.2">
      <c r="A165" s="122"/>
      <c r="B165" s="52" t="s">
        <v>254</v>
      </c>
      <c r="C165" s="63">
        <v>15</v>
      </c>
      <c r="D165" s="48" t="s">
        <v>56</v>
      </c>
      <c r="E165" s="59"/>
      <c r="F165" s="49">
        <f t="shared" ref="F165:F170" si="1">C165*E165</f>
        <v>0</v>
      </c>
    </row>
    <row r="166" spans="1:6" ht="63.75" x14ac:dyDescent="0.2">
      <c r="A166" s="122"/>
      <c r="B166" s="154" t="s">
        <v>255</v>
      </c>
      <c r="C166" s="63"/>
      <c r="D166" s="48"/>
      <c r="E166" s="49"/>
      <c r="F166" s="49"/>
    </row>
    <row r="167" spans="1:6" ht="14.25" x14ac:dyDescent="0.2">
      <c r="A167" s="122"/>
      <c r="B167" s="51" t="s">
        <v>256</v>
      </c>
      <c r="C167" s="63">
        <v>15</v>
      </c>
      <c r="D167" s="48" t="s">
        <v>56</v>
      </c>
      <c r="E167" s="59"/>
      <c r="F167" s="49">
        <f t="shared" si="1"/>
        <v>0</v>
      </c>
    </row>
    <row r="168" spans="1:6" x14ac:dyDescent="0.2">
      <c r="A168" s="122"/>
      <c r="B168" s="52" t="s">
        <v>134</v>
      </c>
      <c r="C168" s="63">
        <v>20</v>
      </c>
      <c r="D168" s="48" t="s">
        <v>135</v>
      </c>
      <c r="E168" s="59"/>
      <c r="F168" s="49">
        <f t="shared" si="1"/>
        <v>0</v>
      </c>
    </row>
    <row r="169" spans="1:6" x14ac:dyDescent="0.2">
      <c r="A169" s="122"/>
      <c r="B169" s="52" t="s">
        <v>136</v>
      </c>
      <c r="C169" s="63">
        <v>300</v>
      </c>
      <c r="D169" s="48" t="s">
        <v>52</v>
      </c>
      <c r="E169" s="59"/>
      <c r="F169" s="49">
        <f t="shared" si="1"/>
        <v>0</v>
      </c>
    </row>
    <row r="170" spans="1:6" x14ac:dyDescent="0.2">
      <c r="A170" s="122"/>
      <c r="B170" s="52" t="s">
        <v>137</v>
      </c>
      <c r="C170" s="63">
        <v>1</v>
      </c>
      <c r="D170" s="48" t="s">
        <v>1</v>
      </c>
      <c r="E170" s="59"/>
      <c r="F170" s="49">
        <f t="shared" si="1"/>
        <v>0</v>
      </c>
    </row>
    <row r="171" spans="1:6" x14ac:dyDescent="0.2">
      <c r="A171" s="123"/>
      <c r="B171" s="84"/>
      <c r="C171" s="64"/>
      <c r="D171" s="93"/>
      <c r="E171" s="94"/>
      <c r="F171" s="94"/>
    </row>
    <row r="172" spans="1:6" x14ac:dyDescent="0.2">
      <c r="A172" s="124"/>
      <c r="B172" s="83"/>
      <c r="C172" s="67"/>
      <c r="D172" s="61"/>
      <c r="E172" s="62"/>
      <c r="F172" s="60"/>
    </row>
    <row r="173" spans="1:6" x14ac:dyDescent="0.2">
      <c r="A173" s="117">
        <f>COUNT($A$7:A172)+1</f>
        <v>32</v>
      </c>
      <c r="B173" s="51" t="s">
        <v>37</v>
      </c>
      <c r="C173" s="63"/>
      <c r="D173" s="29"/>
      <c r="E173" s="46"/>
      <c r="F173" s="47"/>
    </row>
    <row r="174" spans="1:6" ht="51" x14ac:dyDescent="0.2">
      <c r="A174" s="122"/>
      <c r="B174" s="52" t="s">
        <v>146</v>
      </c>
      <c r="C174" s="63"/>
      <c r="D174" s="29"/>
      <c r="E174" s="46"/>
      <c r="F174" s="47"/>
    </row>
    <row r="175" spans="1:6" x14ac:dyDescent="0.2">
      <c r="A175" s="122"/>
      <c r="B175" s="52"/>
      <c r="C175" s="63">
        <v>1</v>
      </c>
      <c r="D175" s="29" t="s">
        <v>1</v>
      </c>
      <c r="E175" s="58"/>
      <c r="F175" s="46">
        <f>C175*E175</f>
        <v>0</v>
      </c>
    </row>
    <row r="176" spans="1:6" x14ac:dyDescent="0.2">
      <c r="A176" s="123"/>
      <c r="B176" s="84"/>
      <c r="C176" s="64"/>
      <c r="D176" s="65"/>
      <c r="E176" s="66"/>
      <c r="F176" s="66"/>
    </row>
    <row r="177" spans="1:6" x14ac:dyDescent="0.2">
      <c r="A177" s="124"/>
      <c r="B177" s="83"/>
      <c r="C177" s="67"/>
      <c r="D177" s="61"/>
      <c r="E177" s="62"/>
      <c r="F177" s="60"/>
    </row>
    <row r="178" spans="1:6" x14ac:dyDescent="0.2">
      <c r="A178" s="117">
        <f>COUNT($A$7:A177)+1</f>
        <v>33</v>
      </c>
      <c r="B178" s="51" t="s">
        <v>38</v>
      </c>
      <c r="C178" s="63"/>
      <c r="D178" s="29"/>
      <c r="E178" s="46"/>
      <c r="F178" s="47"/>
    </row>
    <row r="179" spans="1:6" ht="102" x14ac:dyDescent="0.2">
      <c r="A179" s="122"/>
      <c r="B179" s="52" t="s">
        <v>147</v>
      </c>
      <c r="C179" s="63"/>
      <c r="D179" s="29"/>
      <c r="E179" s="46"/>
      <c r="F179" s="47"/>
    </row>
    <row r="180" spans="1:6" x14ac:dyDescent="0.2">
      <c r="A180" s="122"/>
      <c r="B180" s="52"/>
      <c r="C180" s="63">
        <v>1</v>
      </c>
      <c r="D180" s="29" t="s">
        <v>1</v>
      </c>
      <c r="E180" s="58"/>
      <c r="F180" s="46">
        <f>C180*E180</f>
        <v>0</v>
      </c>
    </row>
    <row r="181" spans="1:6" x14ac:dyDescent="0.2">
      <c r="A181" s="123"/>
      <c r="B181" s="84"/>
      <c r="C181" s="64"/>
      <c r="D181" s="65"/>
      <c r="E181" s="66"/>
      <c r="F181" s="66"/>
    </row>
    <row r="182" spans="1:6" x14ac:dyDescent="0.2">
      <c r="A182" s="124"/>
      <c r="B182" s="88"/>
      <c r="C182" s="41"/>
      <c r="D182" s="42"/>
      <c r="E182" s="43"/>
      <c r="F182" s="41"/>
    </row>
    <row r="183" spans="1:6" ht="25.5" x14ac:dyDescent="0.2">
      <c r="A183" s="117">
        <f>COUNT($A$7:A182)+1</f>
        <v>34</v>
      </c>
      <c r="B183" s="51" t="s">
        <v>43</v>
      </c>
      <c r="C183" s="47"/>
      <c r="D183" s="29"/>
      <c r="E183" s="77"/>
      <c r="F183" s="47"/>
    </row>
    <row r="184" spans="1:6" ht="102" x14ac:dyDescent="0.2">
      <c r="A184" s="120"/>
      <c r="B184" s="52" t="s">
        <v>139</v>
      </c>
      <c r="C184" s="47"/>
      <c r="D184" s="29"/>
      <c r="E184" s="46"/>
      <c r="F184" s="47"/>
    </row>
    <row r="185" spans="1:6" x14ac:dyDescent="0.2">
      <c r="A185" s="117"/>
      <c r="B185" s="112"/>
      <c r="C185" s="78"/>
      <c r="D185" s="79">
        <v>0.01</v>
      </c>
      <c r="E185" s="47"/>
      <c r="F185" s="46">
        <f>SUM(F7:F184)*D185</f>
        <v>0</v>
      </c>
    </row>
    <row r="186" spans="1:6" x14ac:dyDescent="0.2">
      <c r="A186" s="119"/>
      <c r="B186" s="113"/>
      <c r="C186" s="114"/>
      <c r="D186" s="115"/>
      <c r="E186" s="80"/>
      <c r="F186" s="66"/>
    </row>
    <row r="187" spans="1:6" x14ac:dyDescent="0.2">
      <c r="A187" s="121"/>
      <c r="B187" s="83"/>
      <c r="C187" s="60"/>
      <c r="D187" s="61"/>
      <c r="E187" s="185"/>
      <c r="F187" s="62"/>
    </row>
    <row r="188" spans="1:6" x14ac:dyDescent="0.2">
      <c r="A188" s="117">
        <f>COUNT($A$7:A187)+1</f>
        <v>35</v>
      </c>
      <c r="B188" s="51" t="s">
        <v>45</v>
      </c>
      <c r="C188" s="47"/>
      <c r="D188" s="29"/>
      <c r="E188" s="77"/>
      <c r="F188" s="46"/>
    </row>
    <row r="189" spans="1:6" ht="38.25" x14ac:dyDescent="0.2">
      <c r="A189" s="120"/>
      <c r="B189" s="52" t="s">
        <v>44</v>
      </c>
      <c r="C189" s="47"/>
      <c r="D189" s="29"/>
      <c r="E189" s="47"/>
      <c r="F189" s="46"/>
    </row>
    <row r="190" spans="1:6" x14ac:dyDescent="0.2">
      <c r="A190" s="120"/>
      <c r="B190" s="52"/>
      <c r="C190" s="78"/>
      <c r="D190" s="79">
        <v>0.05</v>
      </c>
      <c r="E190" s="47"/>
      <c r="F190" s="46">
        <f>SUM(F7:F183)*D190</f>
        <v>0</v>
      </c>
    </row>
    <row r="191" spans="1:6" x14ac:dyDescent="0.2">
      <c r="A191" s="125"/>
      <c r="B191" s="84"/>
      <c r="C191" s="80"/>
      <c r="D191" s="65"/>
      <c r="E191" s="80"/>
      <c r="F191" s="80"/>
    </row>
    <row r="192" spans="1:6" x14ac:dyDescent="0.2">
      <c r="A192" s="120"/>
      <c r="B192" s="52"/>
      <c r="C192" s="47"/>
      <c r="D192" s="29"/>
      <c r="E192" s="47"/>
      <c r="F192" s="47"/>
    </row>
    <row r="193" spans="1:6" x14ac:dyDescent="0.2">
      <c r="A193" s="117">
        <f>COUNT($A$7:A191)+1</f>
        <v>36</v>
      </c>
      <c r="B193" s="51" t="s">
        <v>140</v>
      </c>
      <c r="C193" s="47"/>
      <c r="D193" s="29"/>
      <c r="E193" s="47"/>
      <c r="F193" s="47"/>
    </row>
    <row r="194" spans="1:6" ht="38.25" x14ac:dyDescent="0.2">
      <c r="A194" s="120"/>
      <c r="B194" s="52" t="s">
        <v>46</v>
      </c>
      <c r="C194" s="78"/>
      <c r="D194" s="79">
        <v>0.1</v>
      </c>
      <c r="E194" s="47"/>
      <c r="F194" s="46">
        <f>SUM(F7:F183)*D194</f>
        <v>0</v>
      </c>
    </row>
    <row r="195" spans="1:6" x14ac:dyDescent="0.2">
      <c r="A195" s="125"/>
      <c r="B195" s="85"/>
      <c r="C195" s="47"/>
      <c r="D195" s="29"/>
      <c r="E195" s="77"/>
      <c r="F195" s="47"/>
    </row>
    <row r="196" spans="1:6" x14ac:dyDescent="0.2">
      <c r="A196" s="53"/>
      <c r="B196" s="86" t="s">
        <v>3</v>
      </c>
      <c r="C196" s="54"/>
      <c r="D196" s="55"/>
      <c r="E196" s="56" t="s">
        <v>60</v>
      </c>
      <c r="F196" s="56">
        <f>SUM(F9:F195)</f>
        <v>0</v>
      </c>
    </row>
  </sheetData>
  <sheetProtection algorithmName="SHA-512" hashValue="N7xekuxZLN/WUeql4DQFlv/m9ELZ+4MsZ37HuWJ6OM9CcjtN0LmAFg6rNEtX2f1DupwLJaapbhO0zDPRrI3p3g==" saltValue="olWRFJfIANU2Nxy55Ysi2A==" spinCount="100000" sheet="1" objects="1" scenarios="1"/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7" manualBreakCount="7">
    <brk id="25" max="5" man="1"/>
    <brk id="51" max="5" man="1"/>
    <brk id="78" max="5" man="1"/>
    <brk id="104" max="5" man="1"/>
    <brk id="131" max="5" man="1"/>
    <brk id="161" max="5" man="1"/>
    <brk id="18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49"/>
  <sheetViews>
    <sheetView topLeftCell="A138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67</v>
      </c>
      <c r="B3" s="81" t="s">
        <v>241</v>
      </c>
      <c r="C3" s="35"/>
      <c r="D3" s="36"/>
    </row>
    <row r="4" spans="1:6" x14ac:dyDescent="0.2">
      <c r="A4" s="34"/>
      <c r="B4" s="81" t="s">
        <v>242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355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ht="25.5" x14ac:dyDescent="0.2">
      <c r="A12" s="117">
        <f>COUNT($A$7:A11)+1</f>
        <v>2</v>
      </c>
      <c r="B12" s="51" t="s">
        <v>88</v>
      </c>
      <c r="C12" s="63"/>
      <c r="D12" s="29"/>
      <c r="E12" s="46"/>
      <c r="F12" s="47"/>
    </row>
    <row r="13" spans="1:6" ht="102" x14ac:dyDescent="0.2">
      <c r="A13" s="117"/>
      <c r="B13" s="52" t="s">
        <v>89</v>
      </c>
      <c r="C13" s="63"/>
      <c r="D13" s="29"/>
      <c r="E13" s="46"/>
      <c r="F13" s="47"/>
    </row>
    <row r="14" spans="1:6" ht="14.25" x14ac:dyDescent="0.2">
      <c r="A14" s="117"/>
      <c r="B14" s="52"/>
      <c r="C14" s="63">
        <v>200</v>
      </c>
      <c r="D14" s="29" t="s">
        <v>62</v>
      </c>
      <c r="E14" s="58"/>
      <c r="F14" s="46">
        <f>C14*E14</f>
        <v>0</v>
      </c>
    </row>
    <row r="15" spans="1:6" x14ac:dyDescent="0.2">
      <c r="A15" s="119"/>
      <c r="B15" s="84"/>
      <c r="C15" s="64"/>
      <c r="D15" s="65"/>
      <c r="E15" s="66"/>
      <c r="F15" s="66"/>
    </row>
    <row r="16" spans="1:6" x14ac:dyDescent="0.2">
      <c r="A16" s="118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28</v>
      </c>
      <c r="C17" s="63"/>
      <c r="D17" s="29"/>
      <c r="E17" s="46"/>
      <c r="F17" s="47"/>
    </row>
    <row r="18" spans="1:6" ht="63.75" x14ac:dyDescent="0.2">
      <c r="A18" s="117"/>
      <c r="B18" s="52" t="s">
        <v>54</v>
      </c>
      <c r="C18" s="63"/>
      <c r="D18" s="29"/>
      <c r="E18" s="46"/>
      <c r="F18" s="47"/>
    </row>
    <row r="19" spans="1:6" ht="14.25" x14ac:dyDescent="0.2">
      <c r="A19" s="117"/>
      <c r="B19" s="52"/>
      <c r="C19" s="63">
        <v>2</v>
      </c>
      <c r="D19" s="29" t="s">
        <v>56</v>
      </c>
      <c r="E19" s="58"/>
      <c r="F19" s="46">
        <f>C19*E19</f>
        <v>0</v>
      </c>
    </row>
    <row r="20" spans="1:6" x14ac:dyDescent="0.2">
      <c r="A20" s="119"/>
      <c r="B20" s="84"/>
      <c r="C20" s="64"/>
      <c r="D20" s="65"/>
      <c r="E20" s="66"/>
      <c r="F20" s="66"/>
    </row>
    <row r="21" spans="1:6" x14ac:dyDescent="0.2">
      <c r="A21" s="118"/>
      <c r="B21" s="83"/>
      <c r="C21" s="67"/>
      <c r="D21" s="61"/>
      <c r="E21" s="62"/>
      <c r="F21" s="60"/>
    </row>
    <row r="22" spans="1:6" ht="25.5" x14ac:dyDescent="0.2">
      <c r="A22" s="117">
        <f>COUNT($A$7:A21)+1</f>
        <v>4</v>
      </c>
      <c r="B22" s="51" t="s">
        <v>90</v>
      </c>
      <c r="C22" s="63"/>
      <c r="D22" s="48"/>
      <c r="E22" s="49"/>
      <c r="F22" s="47"/>
    </row>
    <row r="23" spans="1:6" ht="76.5" x14ac:dyDescent="0.2">
      <c r="A23" s="117"/>
      <c r="B23" s="52" t="s">
        <v>216</v>
      </c>
      <c r="C23" s="63"/>
      <c r="D23" s="48"/>
      <c r="E23" s="49"/>
      <c r="F23" s="47"/>
    </row>
    <row r="24" spans="1:6" ht="14.25" x14ac:dyDescent="0.2">
      <c r="A24" s="117"/>
      <c r="B24" s="52"/>
      <c r="C24" s="63">
        <v>50</v>
      </c>
      <c r="D24" s="48" t="s">
        <v>62</v>
      </c>
      <c r="E24" s="59"/>
      <c r="F24" s="46">
        <f>+C24*E24</f>
        <v>0</v>
      </c>
    </row>
    <row r="25" spans="1:6" x14ac:dyDescent="0.2">
      <c r="A25" s="119"/>
      <c r="B25" s="84"/>
      <c r="C25" s="64"/>
      <c r="D25" s="93"/>
      <c r="E25" s="94"/>
      <c r="F25" s="66"/>
    </row>
    <row r="26" spans="1:6" x14ac:dyDescent="0.2">
      <c r="A26" s="118"/>
      <c r="B26" s="83"/>
      <c r="C26" s="67"/>
      <c r="D26" s="61"/>
      <c r="E26" s="62"/>
      <c r="F26" s="60"/>
    </row>
    <row r="27" spans="1:6" x14ac:dyDescent="0.2">
      <c r="A27" s="117">
        <f>COUNT($A$7:A26)+1</f>
        <v>5</v>
      </c>
      <c r="B27" s="99" t="s">
        <v>91</v>
      </c>
      <c r="C27" s="63"/>
      <c r="D27" s="70"/>
      <c r="E27" s="71"/>
      <c r="F27" s="72"/>
    </row>
    <row r="28" spans="1:6" ht="76.5" x14ac:dyDescent="0.2">
      <c r="A28" s="117"/>
      <c r="B28" s="52" t="s">
        <v>92</v>
      </c>
      <c r="C28" s="63"/>
      <c r="D28" s="70"/>
      <c r="E28" s="71"/>
      <c r="F28" s="71"/>
    </row>
    <row r="29" spans="1:6" ht="14.25" x14ac:dyDescent="0.2">
      <c r="A29" s="117"/>
      <c r="B29" s="52"/>
      <c r="C29" s="63">
        <v>10</v>
      </c>
      <c r="D29" s="29" t="s">
        <v>56</v>
      </c>
      <c r="E29" s="58"/>
      <c r="F29" s="46">
        <f>+E29*C29</f>
        <v>0</v>
      </c>
    </row>
    <row r="30" spans="1:6" x14ac:dyDescent="0.2">
      <c r="A30" s="119"/>
      <c r="B30" s="84"/>
      <c r="C30" s="64"/>
      <c r="D30" s="65"/>
      <c r="E30" s="66"/>
      <c r="F30" s="66"/>
    </row>
    <row r="31" spans="1:6" x14ac:dyDescent="0.2">
      <c r="A31" s="118"/>
      <c r="B31" s="83"/>
      <c r="C31" s="67"/>
      <c r="D31" s="61"/>
      <c r="E31" s="62"/>
      <c r="F31" s="60"/>
    </row>
    <row r="32" spans="1:6" x14ac:dyDescent="0.2">
      <c r="A32" s="117">
        <f>COUNT($A$7:A31)+1</f>
        <v>6</v>
      </c>
      <c r="B32" s="100" t="s">
        <v>93</v>
      </c>
      <c r="C32" s="63"/>
      <c r="D32" s="29"/>
      <c r="E32" s="46"/>
      <c r="F32" s="47"/>
    </row>
    <row r="33" spans="1:6" ht="76.5" x14ac:dyDescent="0.2">
      <c r="A33" s="117"/>
      <c r="B33" s="52" t="s">
        <v>94</v>
      </c>
      <c r="C33" s="63"/>
      <c r="D33" s="29"/>
      <c r="E33" s="46"/>
      <c r="F33" s="47"/>
    </row>
    <row r="34" spans="1:6" x14ac:dyDescent="0.2">
      <c r="A34" s="117"/>
      <c r="B34" s="52"/>
      <c r="C34" s="63"/>
      <c r="D34" s="29"/>
      <c r="E34" s="46"/>
      <c r="F34" s="47"/>
    </row>
    <row r="35" spans="1:6" ht="14.25" x14ac:dyDescent="0.2">
      <c r="A35" s="117"/>
      <c r="B35" s="52"/>
      <c r="C35" s="63">
        <v>10</v>
      </c>
      <c r="D35" s="29" t="s">
        <v>56</v>
      </c>
      <c r="E35" s="58"/>
      <c r="F35" s="46">
        <f>+E35*C35</f>
        <v>0</v>
      </c>
    </row>
    <row r="36" spans="1:6" x14ac:dyDescent="0.2">
      <c r="A36" s="119"/>
      <c r="B36" s="84"/>
      <c r="C36" s="64"/>
      <c r="D36" s="65"/>
      <c r="E36" s="66"/>
      <c r="F36" s="66"/>
    </row>
    <row r="37" spans="1:6" x14ac:dyDescent="0.2">
      <c r="A37" s="118"/>
      <c r="B37" s="103"/>
      <c r="C37" s="67"/>
      <c r="D37" s="61"/>
      <c r="E37" s="62"/>
      <c r="F37" s="62"/>
    </row>
    <row r="38" spans="1:6" x14ac:dyDescent="0.2">
      <c r="A38" s="117">
        <f>COUNT($A$7:A37)+1</f>
        <v>7</v>
      </c>
      <c r="B38" s="104" t="s">
        <v>95</v>
      </c>
      <c r="C38" s="63"/>
      <c r="D38" s="29"/>
      <c r="E38" s="46"/>
      <c r="F38" s="46"/>
    </row>
    <row r="39" spans="1:6" ht="76.5" x14ac:dyDescent="0.2">
      <c r="A39" s="117"/>
      <c r="B39" s="52" t="s">
        <v>96</v>
      </c>
      <c r="C39" s="63"/>
      <c r="D39" s="29"/>
      <c r="E39" s="46"/>
      <c r="F39" s="46"/>
    </row>
    <row r="40" spans="1:6" ht="14.25" x14ac:dyDescent="0.2">
      <c r="A40" s="117"/>
      <c r="B40" s="101"/>
      <c r="C40" s="63">
        <v>5</v>
      </c>
      <c r="D40" s="29" t="s">
        <v>56</v>
      </c>
      <c r="E40" s="58"/>
      <c r="F40" s="46">
        <f>+E40*C40</f>
        <v>0</v>
      </c>
    </row>
    <row r="41" spans="1:6" x14ac:dyDescent="0.2">
      <c r="A41" s="119"/>
      <c r="B41" s="102"/>
      <c r="C41" s="64"/>
      <c r="D41" s="65"/>
      <c r="E41" s="66"/>
      <c r="F41" s="66"/>
    </row>
    <row r="42" spans="1:6" x14ac:dyDescent="0.2">
      <c r="A42" s="124"/>
      <c r="B42" s="83"/>
      <c r="C42" s="67"/>
      <c r="D42" s="61"/>
      <c r="E42" s="62"/>
      <c r="F42" s="60"/>
    </row>
    <row r="43" spans="1:6" x14ac:dyDescent="0.2">
      <c r="A43" s="117">
        <f>COUNT($A$7:A42)+1</f>
        <v>8</v>
      </c>
      <c r="B43" s="51" t="s">
        <v>21</v>
      </c>
      <c r="C43" s="63"/>
      <c r="D43" s="29"/>
      <c r="E43" s="46"/>
      <c r="F43" s="47"/>
    </row>
    <row r="44" spans="1:6" ht="51" x14ac:dyDescent="0.2">
      <c r="A44" s="122"/>
      <c r="B44" s="52" t="s">
        <v>48</v>
      </c>
      <c r="C44" s="63"/>
      <c r="D44" s="29"/>
      <c r="E44" s="46"/>
      <c r="F44" s="47"/>
    </row>
    <row r="45" spans="1:6" ht="14.25" x14ac:dyDescent="0.2">
      <c r="A45" s="122"/>
      <c r="B45" s="52"/>
      <c r="C45" s="63">
        <v>860</v>
      </c>
      <c r="D45" s="29" t="s">
        <v>62</v>
      </c>
      <c r="E45" s="58"/>
      <c r="F45" s="46">
        <f>C45*E45</f>
        <v>0</v>
      </c>
    </row>
    <row r="46" spans="1:6" x14ac:dyDescent="0.2">
      <c r="A46" s="123"/>
      <c r="B46" s="84"/>
      <c r="C46" s="64"/>
      <c r="D46" s="65"/>
      <c r="E46" s="66"/>
      <c r="F46" s="66"/>
    </row>
    <row r="47" spans="1:6" x14ac:dyDescent="0.2">
      <c r="A47" s="124"/>
      <c r="B47" s="83"/>
      <c r="C47" s="67"/>
      <c r="D47" s="61"/>
      <c r="E47" s="62"/>
      <c r="F47" s="60"/>
    </row>
    <row r="48" spans="1:6" x14ac:dyDescent="0.2">
      <c r="A48" s="117">
        <f>COUNT($A$7:A47)+1</f>
        <v>9</v>
      </c>
      <c r="B48" s="51" t="s">
        <v>108</v>
      </c>
      <c r="C48" s="63"/>
      <c r="D48" s="29"/>
      <c r="E48" s="46"/>
      <c r="F48" s="47"/>
    </row>
    <row r="49" spans="1:6" ht="89.25" x14ac:dyDescent="0.2">
      <c r="A49" s="122"/>
      <c r="B49" s="52" t="s">
        <v>142</v>
      </c>
      <c r="C49" s="63"/>
      <c r="D49" s="29"/>
      <c r="E49" s="46"/>
      <c r="F49" s="47"/>
    </row>
    <row r="50" spans="1:6" x14ac:dyDescent="0.2">
      <c r="A50" s="122"/>
      <c r="B50" s="51" t="s">
        <v>109</v>
      </c>
      <c r="C50" s="63"/>
      <c r="D50" s="29"/>
      <c r="E50" s="46"/>
      <c r="F50" s="47"/>
    </row>
    <row r="51" spans="1:6" ht="25.5" x14ac:dyDescent="0.2">
      <c r="A51" s="122"/>
      <c r="B51" s="52" t="s">
        <v>110</v>
      </c>
      <c r="C51" s="63">
        <v>860</v>
      </c>
      <c r="D51" s="48" t="s">
        <v>62</v>
      </c>
      <c r="E51" s="59"/>
      <c r="F51" s="49">
        <f>C51*E51</f>
        <v>0</v>
      </c>
    </row>
    <row r="52" spans="1:6" ht="25.5" x14ac:dyDescent="0.2">
      <c r="A52" s="122"/>
      <c r="B52" s="52" t="s">
        <v>143</v>
      </c>
      <c r="C52" s="63">
        <v>860</v>
      </c>
      <c r="D52" s="48" t="s">
        <v>62</v>
      </c>
      <c r="E52" s="59"/>
      <c r="F52" s="49">
        <f>C52*E52</f>
        <v>0</v>
      </c>
    </row>
    <row r="53" spans="1:6" x14ac:dyDescent="0.2">
      <c r="A53" s="123"/>
      <c r="B53" s="84"/>
      <c r="C53" s="64"/>
      <c r="D53" s="93"/>
      <c r="E53" s="94"/>
      <c r="F53" s="94"/>
    </row>
    <row r="54" spans="1:6" x14ac:dyDescent="0.2">
      <c r="A54" s="124"/>
      <c r="B54" s="88"/>
      <c r="C54" s="67"/>
      <c r="D54" s="61"/>
      <c r="E54" s="62"/>
      <c r="F54" s="62"/>
    </row>
    <row r="55" spans="1:6" x14ac:dyDescent="0.2">
      <c r="A55" s="117">
        <f>COUNT($A$7:A54)+1</f>
        <v>10</v>
      </c>
      <c r="B55" s="108" t="s">
        <v>119</v>
      </c>
      <c r="C55" s="63"/>
      <c r="D55" s="29"/>
      <c r="E55" s="46"/>
      <c r="F55" s="46"/>
    </row>
    <row r="56" spans="1:6" ht="51" x14ac:dyDescent="0.2">
      <c r="A56" s="122"/>
      <c r="B56" s="52" t="s">
        <v>120</v>
      </c>
      <c r="C56" s="63"/>
      <c r="D56" s="29"/>
      <c r="E56" s="46"/>
      <c r="F56" s="46"/>
    </row>
    <row r="57" spans="1:6" x14ac:dyDescent="0.2">
      <c r="A57" s="122"/>
      <c r="B57" s="85"/>
      <c r="C57" s="63">
        <v>1</v>
      </c>
      <c r="D57" s="29" t="s">
        <v>1</v>
      </c>
      <c r="E57" s="58"/>
      <c r="F57" s="46">
        <f>C57*E57</f>
        <v>0</v>
      </c>
    </row>
    <row r="58" spans="1:6" x14ac:dyDescent="0.2">
      <c r="A58" s="123"/>
      <c r="B58" s="109"/>
      <c r="C58" s="64"/>
      <c r="D58" s="65"/>
      <c r="E58" s="66"/>
      <c r="F58" s="66"/>
    </row>
    <row r="59" spans="1:6" x14ac:dyDescent="0.2">
      <c r="A59" s="124"/>
      <c r="B59" s="88"/>
      <c r="C59" s="67"/>
      <c r="D59" s="61"/>
      <c r="E59" s="62"/>
      <c r="F59" s="62"/>
    </row>
    <row r="60" spans="1:6" x14ac:dyDescent="0.2">
      <c r="A60" s="117">
        <f>COUNT($A$7:A59)+1</f>
        <v>11</v>
      </c>
      <c r="B60" s="105" t="s">
        <v>121</v>
      </c>
      <c r="C60" s="63"/>
      <c r="D60" s="29"/>
      <c r="E60" s="46"/>
      <c r="F60" s="46"/>
    </row>
    <row r="61" spans="1:6" ht="38.25" x14ac:dyDescent="0.2">
      <c r="A61" s="122"/>
      <c r="B61" s="73" t="s">
        <v>122</v>
      </c>
      <c r="C61" s="63"/>
      <c r="D61" s="29"/>
      <c r="E61" s="46"/>
      <c r="F61" s="46"/>
    </row>
    <row r="62" spans="1:6" x14ac:dyDescent="0.2">
      <c r="A62" s="122"/>
      <c r="B62" s="85"/>
      <c r="C62" s="63">
        <v>3</v>
      </c>
      <c r="D62" s="29" t="s">
        <v>1</v>
      </c>
      <c r="E62" s="58"/>
      <c r="F62" s="46">
        <f t="shared" ref="F62" si="0">C62*E62</f>
        <v>0</v>
      </c>
    </row>
    <row r="63" spans="1:6" x14ac:dyDescent="0.2">
      <c r="A63" s="123"/>
      <c r="B63" s="109"/>
      <c r="C63" s="64"/>
      <c r="D63" s="65"/>
      <c r="E63" s="66"/>
      <c r="F63" s="66"/>
    </row>
    <row r="64" spans="1:6" x14ac:dyDescent="0.2">
      <c r="A64" s="124"/>
      <c r="B64" s="88"/>
      <c r="C64" s="67"/>
      <c r="D64" s="61"/>
      <c r="E64" s="62"/>
      <c r="F64" s="62"/>
    </row>
    <row r="65" spans="1:6" x14ac:dyDescent="0.2">
      <c r="A65" s="117">
        <f>COUNT($A$7:A64)+1</f>
        <v>12</v>
      </c>
      <c r="B65" s="51" t="s">
        <v>30</v>
      </c>
      <c r="C65" s="63"/>
      <c r="D65" s="29"/>
      <c r="E65" s="46"/>
      <c r="F65" s="46"/>
    </row>
    <row r="66" spans="1:6" ht="25.5" x14ac:dyDescent="0.2">
      <c r="A66" s="122"/>
      <c r="B66" s="52" t="s">
        <v>29</v>
      </c>
      <c r="C66" s="63"/>
      <c r="D66" s="29"/>
      <c r="E66" s="46"/>
      <c r="F66" s="47"/>
    </row>
    <row r="67" spans="1:6" ht="14.25" x14ac:dyDescent="0.2">
      <c r="A67" s="122"/>
      <c r="B67" s="52"/>
      <c r="C67" s="63">
        <v>285</v>
      </c>
      <c r="D67" s="29" t="s">
        <v>62</v>
      </c>
      <c r="E67" s="58"/>
      <c r="F67" s="46">
        <f>C67*E67</f>
        <v>0</v>
      </c>
    </row>
    <row r="68" spans="1:6" x14ac:dyDescent="0.2">
      <c r="A68" s="123"/>
      <c r="B68" s="84"/>
      <c r="C68" s="64"/>
      <c r="D68" s="65"/>
      <c r="E68" s="66"/>
      <c r="F68" s="66"/>
    </row>
    <row r="69" spans="1:6" x14ac:dyDescent="0.2">
      <c r="A69" s="124"/>
      <c r="B69" s="83"/>
      <c r="C69" s="67"/>
      <c r="D69" s="61"/>
      <c r="E69" s="62"/>
      <c r="F69" s="62"/>
    </row>
    <row r="70" spans="1:6" ht="25.5" x14ac:dyDescent="0.2">
      <c r="A70" s="117">
        <f>COUNT($A$7:A69)+1</f>
        <v>13</v>
      </c>
      <c r="B70" s="51" t="s">
        <v>123</v>
      </c>
      <c r="C70" s="63"/>
      <c r="D70" s="29"/>
      <c r="E70" s="46"/>
      <c r="F70" s="47"/>
    </row>
    <row r="71" spans="1:6" ht="63.75" x14ac:dyDescent="0.2">
      <c r="A71" s="122"/>
      <c r="B71" s="52" t="s">
        <v>171</v>
      </c>
      <c r="C71" s="63"/>
      <c r="D71" s="29"/>
      <c r="E71" s="46"/>
      <c r="F71" s="47"/>
    </row>
    <row r="72" spans="1:6" ht="14.25" x14ac:dyDescent="0.2">
      <c r="A72" s="122"/>
      <c r="B72" s="52" t="s">
        <v>49</v>
      </c>
      <c r="C72" s="63">
        <v>330</v>
      </c>
      <c r="D72" s="29" t="s">
        <v>61</v>
      </c>
      <c r="E72" s="58"/>
      <c r="F72" s="46">
        <f>C72*E72</f>
        <v>0</v>
      </c>
    </row>
    <row r="73" spans="1:6" ht="14.25" x14ac:dyDescent="0.2">
      <c r="A73" s="122"/>
      <c r="B73" s="52" t="s">
        <v>50</v>
      </c>
      <c r="C73" s="63">
        <v>85</v>
      </c>
      <c r="D73" s="29" t="s">
        <v>61</v>
      </c>
      <c r="E73" s="58"/>
      <c r="F73" s="46">
        <f>C73*E73</f>
        <v>0</v>
      </c>
    </row>
    <row r="74" spans="1:6" x14ac:dyDescent="0.2">
      <c r="A74" s="123"/>
      <c r="B74" s="84"/>
      <c r="C74" s="64"/>
      <c r="D74" s="65"/>
      <c r="E74" s="66"/>
      <c r="F74" s="66"/>
    </row>
    <row r="75" spans="1:6" x14ac:dyDescent="0.2">
      <c r="A75" s="124"/>
      <c r="B75" s="83"/>
      <c r="C75" s="67"/>
      <c r="D75" s="61"/>
      <c r="E75" s="62"/>
      <c r="F75" s="62"/>
    </row>
    <row r="76" spans="1:6" x14ac:dyDescent="0.2">
      <c r="A76" s="117">
        <f>COUNT($A$7:A75)+1</f>
        <v>14</v>
      </c>
      <c r="B76" s="51" t="s">
        <v>33</v>
      </c>
      <c r="C76" s="63"/>
      <c r="D76" s="29"/>
      <c r="E76" s="46"/>
      <c r="F76" s="46"/>
    </row>
    <row r="77" spans="1:6" ht="76.5" x14ac:dyDescent="0.2">
      <c r="A77" s="122"/>
      <c r="B77" s="52" t="s">
        <v>125</v>
      </c>
      <c r="C77" s="63"/>
      <c r="D77" s="29"/>
      <c r="E77" s="46"/>
      <c r="F77" s="46"/>
    </row>
    <row r="78" spans="1:6" ht="14.25" x14ac:dyDescent="0.2">
      <c r="A78" s="122"/>
      <c r="B78" s="52"/>
      <c r="C78" s="63">
        <v>80</v>
      </c>
      <c r="D78" s="29" t="s">
        <v>61</v>
      </c>
      <c r="E78" s="58"/>
      <c r="F78" s="46">
        <f>C78*E78</f>
        <v>0</v>
      </c>
    </row>
    <row r="79" spans="1:6" x14ac:dyDescent="0.2">
      <c r="A79" s="123"/>
      <c r="B79" s="84"/>
      <c r="C79" s="64"/>
      <c r="D79" s="65"/>
      <c r="E79" s="66"/>
      <c r="F79" s="66"/>
    </row>
    <row r="80" spans="1:6" x14ac:dyDescent="0.2">
      <c r="A80" s="124"/>
      <c r="B80" s="83"/>
      <c r="C80" s="67"/>
      <c r="D80" s="61"/>
      <c r="E80" s="62"/>
      <c r="F80" s="62"/>
    </row>
    <row r="81" spans="1:6" x14ac:dyDescent="0.2">
      <c r="A81" s="117">
        <f>COUNT($A$7:A80)+1</f>
        <v>15</v>
      </c>
      <c r="B81" s="51" t="s">
        <v>39</v>
      </c>
      <c r="C81" s="63"/>
      <c r="D81" s="29"/>
      <c r="E81" s="46"/>
      <c r="F81" s="46"/>
    </row>
    <row r="82" spans="1:6" ht="63.75" x14ac:dyDescent="0.2">
      <c r="A82" s="122"/>
      <c r="B82" s="52" t="s">
        <v>167</v>
      </c>
      <c r="C82" s="63"/>
      <c r="D82" s="29"/>
      <c r="E82" s="46"/>
      <c r="F82" s="46"/>
    </row>
    <row r="83" spans="1:6" ht="14.25" x14ac:dyDescent="0.2">
      <c r="A83" s="122"/>
      <c r="B83" s="52"/>
      <c r="C83" s="63">
        <v>100</v>
      </c>
      <c r="D83" s="29" t="s">
        <v>61</v>
      </c>
      <c r="E83" s="58"/>
      <c r="F83" s="46">
        <f>C83*E83</f>
        <v>0</v>
      </c>
    </row>
    <row r="84" spans="1:6" x14ac:dyDescent="0.2">
      <c r="A84" s="123"/>
      <c r="B84" s="84"/>
      <c r="C84" s="64"/>
      <c r="D84" s="65"/>
      <c r="E84" s="66"/>
      <c r="F84" s="66"/>
    </row>
    <row r="85" spans="1:6" x14ac:dyDescent="0.2">
      <c r="A85" s="124"/>
      <c r="B85" s="83"/>
      <c r="C85" s="67"/>
      <c r="D85" s="61"/>
      <c r="E85" s="62"/>
      <c r="F85" s="62"/>
    </row>
    <row r="86" spans="1:6" x14ac:dyDescent="0.2">
      <c r="A86" s="117">
        <f>COUNT($A$7:A85)+1</f>
        <v>16</v>
      </c>
      <c r="B86" s="51" t="s">
        <v>126</v>
      </c>
      <c r="C86" s="63"/>
      <c r="D86" s="29"/>
      <c r="E86" s="46"/>
      <c r="F86" s="46"/>
    </row>
    <row r="87" spans="1:6" ht="89.25" x14ac:dyDescent="0.2">
      <c r="A87" s="122"/>
      <c r="B87" s="52" t="s">
        <v>168</v>
      </c>
      <c r="C87" s="63"/>
      <c r="D87" s="29"/>
      <c r="E87" s="46"/>
      <c r="F87" s="46"/>
    </row>
    <row r="88" spans="1:6" ht="14.25" x14ac:dyDescent="0.2">
      <c r="A88" s="122"/>
      <c r="B88" s="52"/>
      <c r="C88" s="63">
        <v>160</v>
      </c>
      <c r="D88" s="29" t="s">
        <v>61</v>
      </c>
      <c r="E88" s="58"/>
      <c r="F88" s="46">
        <f>C88*E88</f>
        <v>0</v>
      </c>
    </row>
    <row r="89" spans="1:6" x14ac:dyDescent="0.2">
      <c r="A89" s="123"/>
      <c r="B89" s="84"/>
      <c r="C89" s="64"/>
      <c r="D89" s="65"/>
      <c r="E89" s="66"/>
      <c r="F89" s="66"/>
    </row>
    <row r="90" spans="1:6" x14ac:dyDescent="0.2">
      <c r="A90" s="124"/>
      <c r="B90" s="83"/>
      <c r="C90" s="67"/>
      <c r="D90" s="61"/>
      <c r="E90" s="62"/>
      <c r="F90" s="62"/>
    </row>
    <row r="91" spans="1:6" x14ac:dyDescent="0.2">
      <c r="A91" s="117">
        <f>COUNT($A$7:A90)+1</f>
        <v>17</v>
      </c>
      <c r="B91" s="51" t="s">
        <v>127</v>
      </c>
      <c r="C91" s="63"/>
      <c r="D91" s="29"/>
      <c r="E91" s="46"/>
      <c r="F91" s="47"/>
    </row>
    <row r="92" spans="1:6" ht="63.75" x14ac:dyDescent="0.2">
      <c r="A92" s="122"/>
      <c r="B92" s="52" t="s">
        <v>169</v>
      </c>
      <c r="C92" s="63"/>
      <c r="D92" s="29"/>
      <c r="E92" s="46"/>
      <c r="F92" s="47"/>
    </row>
    <row r="93" spans="1:6" ht="14.25" x14ac:dyDescent="0.2">
      <c r="A93" s="122"/>
      <c r="B93" s="52"/>
      <c r="C93" s="63">
        <v>75</v>
      </c>
      <c r="D93" s="29" t="s">
        <v>61</v>
      </c>
      <c r="E93" s="58"/>
      <c r="F93" s="46">
        <f>C93*E93</f>
        <v>0</v>
      </c>
    </row>
    <row r="94" spans="1:6" x14ac:dyDescent="0.2">
      <c r="A94" s="123"/>
      <c r="B94" s="84"/>
      <c r="C94" s="64"/>
      <c r="D94" s="65"/>
      <c r="E94" s="66"/>
      <c r="F94" s="66"/>
    </row>
    <row r="95" spans="1:6" x14ac:dyDescent="0.2">
      <c r="A95" s="124"/>
      <c r="B95" s="88"/>
      <c r="C95" s="67"/>
      <c r="D95" s="111"/>
      <c r="E95" s="89"/>
      <c r="F95" s="89"/>
    </row>
    <row r="96" spans="1:6" x14ac:dyDescent="0.2">
      <c r="A96" s="117">
        <f>COUNT($A$7:A95)+1</f>
        <v>18</v>
      </c>
      <c r="B96" s="51" t="s">
        <v>32</v>
      </c>
      <c r="C96" s="63"/>
      <c r="D96" s="29"/>
      <c r="E96" s="46"/>
      <c r="F96" s="46"/>
    </row>
    <row r="97" spans="1:6" ht="38.25" x14ac:dyDescent="0.2">
      <c r="A97" s="122"/>
      <c r="B97" s="52" t="s">
        <v>31</v>
      </c>
      <c r="C97" s="63"/>
      <c r="D97" s="29"/>
      <c r="E97" s="46"/>
      <c r="F97" s="47"/>
    </row>
    <row r="98" spans="1:6" ht="14.25" x14ac:dyDescent="0.2">
      <c r="A98" s="122"/>
      <c r="B98" s="52"/>
      <c r="C98" s="63">
        <v>400</v>
      </c>
      <c r="D98" s="29" t="s">
        <v>61</v>
      </c>
      <c r="E98" s="58"/>
      <c r="F98" s="46">
        <f>C98*E98</f>
        <v>0</v>
      </c>
    </row>
    <row r="99" spans="1:6" x14ac:dyDescent="0.2">
      <c r="A99" s="123"/>
      <c r="B99" s="84"/>
      <c r="C99" s="64"/>
      <c r="D99" s="65"/>
      <c r="E99" s="66"/>
      <c r="F99" s="66"/>
    </row>
    <row r="100" spans="1:6" x14ac:dyDescent="0.2">
      <c r="A100" s="124"/>
      <c r="B100" s="83"/>
      <c r="C100" s="67"/>
      <c r="D100" s="61"/>
      <c r="E100" s="62"/>
      <c r="F100" s="62"/>
    </row>
    <row r="101" spans="1:6" x14ac:dyDescent="0.2">
      <c r="A101" s="117">
        <f>COUNT($A$7:A100)+1</f>
        <v>19</v>
      </c>
      <c r="B101" s="51" t="s">
        <v>36</v>
      </c>
      <c r="C101" s="63"/>
      <c r="D101" s="29"/>
      <c r="E101" s="46"/>
      <c r="F101" s="46"/>
    </row>
    <row r="102" spans="1:6" ht="38.25" x14ac:dyDescent="0.2">
      <c r="A102" s="122"/>
      <c r="B102" s="52" t="s">
        <v>55</v>
      </c>
      <c r="C102" s="63"/>
      <c r="D102" s="29"/>
      <c r="E102" s="46"/>
      <c r="F102" s="47"/>
    </row>
    <row r="103" spans="1:6" ht="14.25" x14ac:dyDescent="0.2">
      <c r="A103" s="122"/>
      <c r="B103" s="52"/>
      <c r="C103" s="63">
        <v>355</v>
      </c>
      <c r="D103" s="29" t="s">
        <v>56</v>
      </c>
      <c r="E103" s="58"/>
      <c r="F103" s="46">
        <f>C103*E103</f>
        <v>0</v>
      </c>
    </row>
    <row r="104" spans="1:6" x14ac:dyDescent="0.2">
      <c r="A104" s="123"/>
      <c r="B104" s="84"/>
      <c r="C104" s="64"/>
      <c r="D104" s="65"/>
      <c r="E104" s="66"/>
      <c r="F104" s="66"/>
    </row>
    <row r="105" spans="1:6" x14ac:dyDescent="0.2">
      <c r="A105" s="124"/>
      <c r="B105" s="83"/>
      <c r="C105" s="67"/>
      <c r="D105" s="61"/>
      <c r="E105" s="62"/>
      <c r="F105" s="62"/>
    </row>
    <row r="106" spans="1:6" x14ac:dyDescent="0.2">
      <c r="A106" s="117">
        <f>COUNT($A$7:A105)+1</f>
        <v>20</v>
      </c>
      <c r="B106" s="51" t="s">
        <v>40</v>
      </c>
      <c r="C106" s="63"/>
      <c r="D106" s="29"/>
      <c r="E106" s="46"/>
      <c r="F106" s="47"/>
    </row>
    <row r="107" spans="1:6" ht="38.25" x14ac:dyDescent="0.2">
      <c r="A107" s="122"/>
      <c r="B107" s="52" t="s">
        <v>129</v>
      </c>
      <c r="C107" s="63"/>
      <c r="D107" s="29"/>
      <c r="E107" s="46"/>
      <c r="F107" s="47"/>
    </row>
    <row r="108" spans="1:6" x14ac:dyDescent="0.2">
      <c r="A108" s="122"/>
      <c r="B108" s="52"/>
      <c r="C108" s="63">
        <v>3</v>
      </c>
      <c r="D108" s="29" t="s">
        <v>1</v>
      </c>
      <c r="E108" s="58"/>
      <c r="F108" s="46">
        <f>C108*E108</f>
        <v>0</v>
      </c>
    </row>
    <row r="109" spans="1:6" x14ac:dyDescent="0.2">
      <c r="A109" s="123"/>
      <c r="B109" s="84"/>
      <c r="C109" s="64"/>
      <c r="D109" s="65"/>
      <c r="E109" s="66"/>
      <c r="F109" s="66"/>
    </row>
    <row r="110" spans="1:6" x14ac:dyDescent="0.2">
      <c r="A110" s="124"/>
      <c r="B110" s="83"/>
      <c r="C110" s="67"/>
      <c r="D110" s="61"/>
      <c r="E110" s="62"/>
      <c r="F110" s="62"/>
    </row>
    <row r="111" spans="1:6" x14ac:dyDescent="0.2">
      <c r="A111" s="117">
        <f>COUNT($A$7:A110)+1</f>
        <v>21</v>
      </c>
      <c r="B111" s="51" t="s">
        <v>42</v>
      </c>
      <c r="C111" s="63"/>
      <c r="D111" s="29"/>
      <c r="E111" s="46"/>
      <c r="F111" s="46"/>
    </row>
    <row r="112" spans="1:6" ht="25.5" x14ac:dyDescent="0.2">
      <c r="A112" s="122"/>
      <c r="B112" s="52" t="s">
        <v>41</v>
      </c>
      <c r="C112" s="63"/>
      <c r="D112" s="29"/>
      <c r="E112" s="46"/>
      <c r="F112" s="47"/>
    </row>
    <row r="113" spans="1:6" x14ac:dyDescent="0.2">
      <c r="A113" s="122"/>
      <c r="B113" s="52"/>
      <c r="C113" s="63">
        <v>3</v>
      </c>
      <c r="D113" s="29" t="s">
        <v>1</v>
      </c>
      <c r="E113" s="58"/>
      <c r="F113" s="46">
        <f>C113*E113</f>
        <v>0</v>
      </c>
    </row>
    <row r="114" spans="1:6" x14ac:dyDescent="0.2">
      <c r="A114" s="123"/>
      <c r="B114" s="84"/>
      <c r="C114" s="64"/>
      <c r="D114" s="65"/>
      <c r="E114" s="66"/>
      <c r="F114" s="66"/>
    </row>
    <row r="115" spans="1:6" x14ac:dyDescent="0.2">
      <c r="A115" s="124"/>
      <c r="B115" s="83"/>
      <c r="C115" s="67"/>
      <c r="D115" s="61"/>
      <c r="E115" s="62"/>
      <c r="F115" s="62"/>
    </row>
    <row r="116" spans="1:6" ht="25.5" x14ac:dyDescent="0.2">
      <c r="A116" s="117">
        <f>COUNT($A$7:A114)+1</f>
        <v>22</v>
      </c>
      <c r="B116" s="51" t="s">
        <v>130</v>
      </c>
      <c r="C116" s="63"/>
      <c r="D116" s="29"/>
      <c r="E116" s="46"/>
      <c r="F116" s="46"/>
    </row>
    <row r="117" spans="1:6" ht="38.25" x14ac:dyDescent="0.2">
      <c r="A117" s="122"/>
      <c r="B117" s="52" t="s">
        <v>131</v>
      </c>
      <c r="C117" s="63"/>
      <c r="D117" s="48"/>
      <c r="E117" s="49"/>
      <c r="F117" s="50"/>
    </row>
    <row r="118" spans="1:6" ht="14.25" x14ac:dyDescent="0.2">
      <c r="A118" s="122"/>
      <c r="B118" s="52" t="s">
        <v>205</v>
      </c>
      <c r="C118" s="63">
        <v>15</v>
      </c>
      <c r="D118" s="48" t="s">
        <v>56</v>
      </c>
      <c r="E118" s="59"/>
      <c r="F118" s="49">
        <f>C118*E118</f>
        <v>0</v>
      </c>
    </row>
    <row r="119" spans="1:6" ht="51" x14ac:dyDescent="0.2">
      <c r="A119" s="122"/>
      <c r="B119" s="52" t="s">
        <v>132</v>
      </c>
      <c r="C119" s="63"/>
      <c r="D119" s="48"/>
      <c r="E119" s="49"/>
      <c r="F119" s="50"/>
    </row>
    <row r="120" spans="1:6" ht="14.25" x14ac:dyDescent="0.2">
      <c r="A120" s="122"/>
      <c r="B120" s="51" t="s">
        <v>133</v>
      </c>
      <c r="C120" s="63">
        <v>15</v>
      </c>
      <c r="D120" s="48" t="s">
        <v>56</v>
      </c>
      <c r="E120" s="59"/>
      <c r="F120" s="49">
        <f>C120*E120</f>
        <v>0</v>
      </c>
    </row>
    <row r="121" spans="1:6" x14ac:dyDescent="0.2">
      <c r="A121" s="122"/>
      <c r="B121" s="52" t="s">
        <v>134</v>
      </c>
      <c r="C121" s="63">
        <v>15</v>
      </c>
      <c r="D121" s="48" t="s">
        <v>135</v>
      </c>
      <c r="E121" s="59"/>
      <c r="F121" s="49">
        <f>C121*E121</f>
        <v>0</v>
      </c>
    </row>
    <row r="122" spans="1:6" x14ac:dyDescent="0.2">
      <c r="A122" s="122"/>
      <c r="B122" s="52" t="s">
        <v>136</v>
      </c>
      <c r="C122" s="63">
        <v>250</v>
      </c>
      <c r="D122" s="48" t="s">
        <v>52</v>
      </c>
      <c r="E122" s="59"/>
      <c r="F122" s="49">
        <f>C122*E122</f>
        <v>0</v>
      </c>
    </row>
    <row r="123" spans="1:6" x14ac:dyDescent="0.2">
      <c r="A123" s="122"/>
      <c r="B123" s="52" t="s">
        <v>137</v>
      </c>
      <c r="C123" s="63">
        <v>1</v>
      </c>
      <c r="D123" s="48" t="s">
        <v>1</v>
      </c>
      <c r="E123" s="59"/>
      <c r="F123" s="49">
        <f>C123*E123</f>
        <v>0</v>
      </c>
    </row>
    <row r="124" spans="1:6" x14ac:dyDescent="0.2">
      <c r="A124" s="123"/>
      <c r="B124" s="84"/>
      <c r="C124" s="64"/>
      <c r="D124" s="93"/>
      <c r="E124" s="94"/>
      <c r="F124" s="94"/>
    </row>
    <row r="125" spans="1:6" x14ac:dyDescent="0.2">
      <c r="A125" s="124"/>
      <c r="B125" s="83"/>
      <c r="C125" s="67"/>
      <c r="D125" s="61"/>
      <c r="E125" s="62"/>
      <c r="F125" s="60"/>
    </row>
    <row r="126" spans="1:6" x14ac:dyDescent="0.2">
      <c r="A126" s="117">
        <f>COUNT($A$7:A125)+1</f>
        <v>23</v>
      </c>
      <c r="B126" s="51" t="s">
        <v>37</v>
      </c>
      <c r="C126" s="63"/>
      <c r="D126" s="29"/>
      <c r="E126" s="46"/>
      <c r="F126" s="47"/>
    </row>
    <row r="127" spans="1:6" ht="51" x14ac:dyDescent="0.2">
      <c r="A127" s="122"/>
      <c r="B127" s="52" t="s">
        <v>146</v>
      </c>
      <c r="C127" s="63"/>
      <c r="D127" s="29"/>
      <c r="E127" s="46"/>
      <c r="F127" s="47"/>
    </row>
    <row r="128" spans="1:6" x14ac:dyDescent="0.2">
      <c r="A128" s="122"/>
      <c r="B128" s="52"/>
      <c r="C128" s="63">
        <v>1</v>
      </c>
      <c r="D128" s="29" t="s">
        <v>1</v>
      </c>
      <c r="E128" s="58"/>
      <c r="F128" s="46">
        <f>C128*E128</f>
        <v>0</v>
      </c>
    </row>
    <row r="129" spans="1:6" x14ac:dyDescent="0.2">
      <c r="A129" s="123"/>
      <c r="B129" s="84"/>
      <c r="C129" s="64"/>
      <c r="D129" s="65"/>
      <c r="E129" s="66"/>
      <c r="F129" s="66"/>
    </row>
    <row r="130" spans="1:6" x14ac:dyDescent="0.2">
      <c r="A130" s="124"/>
      <c r="B130" s="83"/>
      <c r="C130" s="67"/>
      <c r="D130" s="61"/>
      <c r="E130" s="62"/>
      <c r="F130" s="60"/>
    </row>
    <row r="131" spans="1:6" x14ac:dyDescent="0.2">
      <c r="A131" s="117">
        <f>COUNT($A$7:A130)+1</f>
        <v>24</v>
      </c>
      <c r="B131" s="51" t="s">
        <v>38</v>
      </c>
      <c r="C131" s="63"/>
      <c r="D131" s="29"/>
      <c r="E131" s="46"/>
      <c r="F131" s="47"/>
    </row>
    <row r="132" spans="1:6" ht="102" x14ac:dyDescent="0.2">
      <c r="A132" s="122"/>
      <c r="B132" s="52" t="s">
        <v>147</v>
      </c>
      <c r="C132" s="63"/>
      <c r="D132" s="29"/>
      <c r="E132" s="46"/>
      <c r="F132" s="47"/>
    </row>
    <row r="133" spans="1:6" x14ac:dyDescent="0.2">
      <c r="A133" s="122"/>
      <c r="B133" s="52"/>
      <c r="C133" s="63">
        <v>1</v>
      </c>
      <c r="D133" s="29" t="s">
        <v>1</v>
      </c>
      <c r="E133" s="58"/>
      <c r="F133" s="46">
        <f>C133*E133</f>
        <v>0</v>
      </c>
    </row>
    <row r="134" spans="1:6" x14ac:dyDescent="0.2">
      <c r="A134" s="123"/>
      <c r="B134" s="84"/>
      <c r="C134" s="64"/>
      <c r="D134" s="65"/>
      <c r="E134" s="66"/>
      <c r="F134" s="66"/>
    </row>
    <row r="135" spans="1:6" x14ac:dyDescent="0.2">
      <c r="A135" s="124"/>
      <c r="B135" s="88"/>
      <c r="C135" s="41"/>
      <c r="D135" s="42"/>
      <c r="E135" s="43"/>
      <c r="F135" s="41"/>
    </row>
    <row r="136" spans="1:6" ht="25.5" x14ac:dyDescent="0.2">
      <c r="A136" s="117">
        <f>COUNT($A$7:A135)+1</f>
        <v>25</v>
      </c>
      <c r="B136" s="51" t="s">
        <v>43</v>
      </c>
      <c r="C136" s="47"/>
      <c r="D136" s="29"/>
      <c r="E136" s="77"/>
      <c r="F136" s="47"/>
    </row>
    <row r="137" spans="1:6" ht="102" x14ac:dyDescent="0.2">
      <c r="A137" s="120"/>
      <c r="B137" s="52" t="s">
        <v>139</v>
      </c>
      <c r="C137" s="47"/>
      <c r="D137" s="29"/>
      <c r="E137" s="46"/>
      <c r="F137" s="47"/>
    </row>
    <row r="138" spans="1:6" x14ac:dyDescent="0.2">
      <c r="A138" s="117"/>
      <c r="B138" s="112"/>
      <c r="C138" s="78"/>
      <c r="D138" s="79">
        <v>0.01</v>
      </c>
      <c r="E138" s="47"/>
      <c r="F138" s="46">
        <f>SUM(F7:F137)*D138</f>
        <v>0</v>
      </c>
    </row>
    <row r="139" spans="1:6" x14ac:dyDescent="0.2">
      <c r="A139" s="119"/>
      <c r="B139" s="113"/>
      <c r="C139" s="114"/>
      <c r="D139" s="115"/>
      <c r="E139" s="80"/>
      <c r="F139" s="66"/>
    </row>
    <row r="140" spans="1:6" x14ac:dyDescent="0.2">
      <c r="A140" s="121"/>
      <c r="B140" s="83"/>
      <c r="C140" s="60"/>
      <c r="D140" s="61"/>
      <c r="E140" s="185"/>
      <c r="F140" s="62"/>
    </row>
    <row r="141" spans="1:6" x14ac:dyDescent="0.2">
      <c r="A141" s="117">
        <f>COUNT($A$7:A140)+1</f>
        <v>26</v>
      </c>
      <c r="B141" s="51" t="s">
        <v>45</v>
      </c>
      <c r="C141" s="47"/>
      <c r="D141" s="29"/>
      <c r="E141" s="77"/>
      <c r="F141" s="46"/>
    </row>
    <row r="142" spans="1:6" ht="38.25" x14ac:dyDescent="0.2">
      <c r="A142" s="120"/>
      <c r="B142" s="52" t="s">
        <v>44</v>
      </c>
      <c r="C142" s="47"/>
      <c r="D142" s="29"/>
      <c r="E142" s="47"/>
      <c r="F142" s="46"/>
    </row>
    <row r="143" spans="1:6" x14ac:dyDescent="0.2">
      <c r="A143" s="120"/>
      <c r="B143" s="52"/>
      <c r="C143" s="78"/>
      <c r="D143" s="79">
        <v>0.02</v>
      </c>
      <c r="E143" s="47"/>
      <c r="F143" s="46">
        <f>SUM(F7:F136)*D143</f>
        <v>0</v>
      </c>
    </row>
    <row r="144" spans="1:6" x14ac:dyDescent="0.2">
      <c r="A144" s="125"/>
      <c r="B144" s="84"/>
      <c r="C144" s="80"/>
      <c r="D144" s="65"/>
      <c r="E144" s="80"/>
      <c r="F144" s="80"/>
    </row>
    <row r="145" spans="1:6" x14ac:dyDescent="0.2">
      <c r="A145" s="120"/>
      <c r="B145" s="52"/>
      <c r="C145" s="47"/>
      <c r="D145" s="29"/>
      <c r="E145" s="47"/>
      <c r="F145" s="47"/>
    </row>
    <row r="146" spans="1:6" x14ac:dyDescent="0.2">
      <c r="A146" s="117">
        <f>COUNT($A$7:A144)+1</f>
        <v>27</v>
      </c>
      <c r="B146" s="51" t="s">
        <v>140</v>
      </c>
      <c r="C146" s="47"/>
      <c r="D146" s="29"/>
      <c r="E146" s="47"/>
      <c r="F146" s="47"/>
    </row>
    <row r="147" spans="1:6" ht="38.25" x14ac:dyDescent="0.2">
      <c r="A147" s="120"/>
      <c r="B147" s="52" t="s">
        <v>46</v>
      </c>
      <c r="C147" s="78"/>
      <c r="D147" s="79">
        <v>0.1</v>
      </c>
      <c r="E147" s="47"/>
      <c r="F147" s="46">
        <f>SUM(F7:F136)*D147</f>
        <v>0</v>
      </c>
    </row>
    <row r="148" spans="1:6" x14ac:dyDescent="0.2">
      <c r="A148" s="125"/>
      <c r="B148" s="85"/>
      <c r="C148" s="47"/>
      <c r="D148" s="29"/>
      <c r="E148" s="77"/>
      <c r="F148" s="47"/>
    </row>
    <row r="149" spans="1:6" x14ac:dyDescent="0.2">
      <c r="A149" s="53"/>
      <c r="B149" s="86" t="s">
        <v>3</v>
      </c>
      <c r="C149" s="54"/>
      <c r="D149" s="55"/>
      <c r="E149" s="56" t="s">
        <v>60</v>
      </c>
      <c r="F149" s="56">
        <f>SUM(F9:F148)</f>
        <v>0</v>
      </c>
    </row>
  </sheetData>
  <sheetProtection algorithmName="SHA-512" hashValue="7s54VtYyo2lmEdQXrl32acA7rnq8ewo7Mc+mQZNJ9ddoII+aCJe78GIKHXqwR+6LL2KaLzslO2oH43mKvRJTFQ==" saltValue="4Qk87Uno9WdabRHaA64NBg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5" manualBreakCount="5">
    <brk id="25" max="5" man="1"/>
    <brk id="46" max="5" man="1"/>
    <brk id="74" max="5" man="1"/>
    <brk id="99" max="5" man="1"/>
    <brk id="12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8"/>
  <sheetViews>
    <sheetView topLeftCell="A9" zoomScaleNormal="100" zoomScaleSheetLayoutView="100" workbookViewId="0">
      <selection activeCell="E26" sqref="E26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231</v>
      </c>
      <c r="B3" s="81" t="s">
        <v>243</v>
      </c>
      <c r="C3" s="35"/>
      <c r="D3" s="36"/>
    </row>
    <row r="4" spans="1:6" x14ac:dyDescent="0.2">
      <c r="A4" s="34"/>
      <c r="B4" s="81" t="s">
        <v>242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80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ht="25.5" x14ac:dyDescent="0.2">
      <c r="A12" s="117">
        <f>COUNT($A$7:A11)+1</f>
        <v>2</v>
      </c>
      <c r="B12" s="51" t="s">
        <v>88</v>
      </c>
      <c r="C12" s="63"/>
      <c r="D12" s="29"/>
      <c r="E12" s="46"/>
      <c r="F12" s="47"/>
    </row>
    <row r="13" spans="1:6" ht="102" x14ac:dyDescent="0.2">
      <c r="A13" s="117"/>
      <c r="B13" s="52" t="s">
        <v>89</v>
      </c>
      <c r="C13" s="63"/>
      <c r="D13" s="29"/>
      <c r="E13" s="46"/>
      <c r="F13" s="47"/>
    </row>
    <row r="14" spans="1:6" ht="14.25" x14ac:dyDescent="0.2">
      <c r="A14" s="117"/>
      <c r="B14" s="52"/>
      <c r="C14" s="63">
        <v>10</v>
      </c>
      <c r="D14" s="29" t="s">
        <v>62</v>
      </c>
      <c r="E14" s="58"/>
      <c r="F14" s="46">
        <f>C14*E14</f>
        <v>0</v>
      </c>
    </row>
    <row r="15" spans="1:6" x14ac:dyDescent="0.2">
      <c r="A15" s="119"/>
      <c r="B15" s="84"/>
      <c r="C15" s="64"/>
      <c r="D15" s="65"/>
      <c r="E15" s="66"/>
      <c r="F15" s="66"/>
    </row>
    <row r="16" spans="1:6" x14ac:dyDescent="0.2">
      <c r="A16" s="124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21</v>
      </c>
      <c r="C17" s="63"/>
      <c r="D17" s="29"/>
      <c r="E17" s="46"/>
      <c r="F17" s="47"/>
    </row>
    <row r="18" spans="1:6" ht="51" x14ac:dyDescent="0.2">
      <c r="A18" s="122"/>
      <c r="B18" s="52" t="s">
        <v>48</v>
      </c>
      <c r="C18" s="63"/>
      <c r="D18" s="29"/>
      <c r="E18" s="46"/>
      <c r="F18" s="47"/>
    </row>
    <row r="19" spans="1:6" ht="14.25" x14ac:dyDescent="0.2">
      <c r="A19" s="122"/>
      <c r="B19" s="52"/>
      <c r="C19" s="63">
        <v>150</v>
      </c>
      <c r="D19" s="29" t="s">
        <v>62</v>
      </c>
      <c r="E19" s="58"/>
      <c r="F19" s="46">
        <f>C19*E19</f>
        <v>0</v>
      </c>
    </row>
    <row r="20" spans="1:6" x14ac:dyDescent="0.2">
      <c r="A20" s="123"/>
      <c r="B20" s="84"/>
      <c r="C20" s="64"/>
      <c r="D20" s="65"/>
      <c r="E20" s="66"/>
      <c r="F20" s="66"/>
    </row>
    <row r="21" spans="1:6" x14ac:dyDescent="0.2">
      <c r="A21" s="124"/>
      <c r="B21" s="83"/>
      <c r="C21" s="67"/>
      <c r="D21" s="61"/>
      <c r="E21" s="62"/>
      <c r="F21" s="60"/>
    </row>
    <row r="22" spans="1:6" x14ac:dyDescent="0.2">
      <c r="A22" s="117">
        <f>COUNT($A$7:A21)+1</f>
        <v>4</v>
      </c>
      <c r="B22" s="51" t="s">
        <v>108</v>
      </c>
      <c r="C22" s="63"/>
      <c r="D22" s="29"/>
      <c r="E22" s="46"/>
      <c r="F22" s="47"/>
    </row>
    <row r="23" spans="1:6" ht="89.25" x14ac:dyDescent="0.2">
      <c r="A23" s="122"/>
      <c r="B23" s="52" t="s">
        <v>142</v>
      </c>
      <c r="C23" s="63"/>
      <c r="D23" s="29"/>
      <c r="E23" s="46"/>
      <c r="F23" s="47"/>
    </row>
    <row r="24" spans="1:6" x14ac:dyDescent="0.2">
      <c r="A24" s="122"/>
      <c r="B24" s="51" t="s">
        <v>109</v>
      </c>
      <c r="C24" s="63"/>
      <c r="D24" s="29"/>
      <c r="E24" s="46"/>
      <c r="F24" s="47"/>
    </row>
    <row r="25" spans="1:6" ht="25.5" x14ac:dyDescent="0.2">
      <c r="A25" s="122"/>
      <c r="B25" s="52" t="s">
        <v>110</v>
      </c>
      <c r="C25" s="63">
        <v>150</v>
      </c>
      <c r="D25" s="48" t="s">
        <v>62</v>
      </c>
      <c r="E25" s="59"/>
      <c r="F25" s="49">
        <f>C25*E25</f>
        <v>0</v>
      </c>
    </row>
    <row r="26" spans="1:6" ht="25.5" x14ac:dyDescent="0.2">
      <c r="A26" s="122"/>
      <c r="B26" s="52" t="s">
        <v>143</v>
      </c>
      <c r="C26" s="63">
        <v>150</v>
      </c>
      <c r="D26" s="48" t="s">
        <v>62</v>
      </c>
      <c r="E26" s="59"/>
      <c r="F26" s="49">
        <f>C26*E26</f>
        <v>0</v>
      </c>
    </row>
    <row r="27" spans="1:6" x14ac:dyDescent="0.2">
      <c r="A27" s="123"/>
      <c r="B27" s="84"/>
      <c r="C27" s="64"/>
      <c r="D27" s="93"/>
      <c r="E27" s="94"/>
      <c r="F27" s="94"/>
    </row>
    <row r="28" spans="1:6" x14ac:dyDescent="0.2">
      <c r="A28" s="124"/>
      <c r="B28" s="88"/>
      <c r="C28" s="67"/>
      <c r="D28" s="61"/>
      <c r="E28" s="62"/>
      <c r="F28" s="62"/>
    </row>
    <row r="29" spans="1:6" x14ac:dyDescent="0.2">
      <c r="A29" s="117">
        <f>COUNT($A$7:A28)+1</f>
        <v>5</v>
      </c>
      <c r="B29" s="105" t="s">
        <v>121</v>
      </c>
      <c r="C29" s="63"/>
      <c r="D29" s="29"/>
      <c r="E29" s="46"/>
      <c r="F29" s="46"/>
    </row>
    <row r="30" spans="1:6" ht="38.25" x14ac:dyDescent="0.2">
      <c r="A30" s="122"/>
      <c r="B30" s="73" t="s">
        <v>122</v>
      </c>
      <c r="C30" s="63"/>
      <c r="D30" s="29"/>
      <c r="E30" s="46"/>
      <c r="F30" s="46"/>
    </row>
    <row r="31" spans="1:6" x14ac:dyDescent="0.2">
      <c r="A31" s="122"/>
      <c r="B31" s="85"/>
      <c r="C31" s="63">
        <v>1</v>
      </c>
      <c r="D31" s="29" t="s">
        <v>1</v>
      </c>
      <c r="E31" s="58"/>
      <c r="F31" s="46">
        <f t="shared" ref="F31" si="0">C31*E31</f>
        <v>0</v>
      </c>
    </row>
    <row r="32" spans="1:6" x14ac:dyDescent="0.2">
      <c r="A32" s="123"/>
      <c r="B32" s="109"/>
      <c r="C32" s="64"/>
      <c r="D32" s="65"/>
      <c r="E32" s="66"/>
      <c r="F32" s="66"/>
    </row>
    <row r="33" spans="1:6" x14ac:dyDescent="0.2">
      <c r="A33" s="124"/>
      <c r="B33" s="88"/>
      <c r="C33" s="67"/>
      <c r="D33" s="61"/>
      <c r="E33" s="62"/>
      <c r="F33" s="62"/>
    </row>
    <row r="34" spans="1:6" x14ac:dyDescent="0.2">
      <c r="A34" s="117">
        <f>COUNT($A$7:A33)+1</f>
        <v>6</v>
      </c>
      <c r="B34" s="51" t="s">
        <v>30</v>
      </c>
      <c r="C34" s="63"/>
      <c r="D34" s="29"/>
      <c r="E34" s="46"/>
      <c r="F34" s="46"/>
    </row>
    <row r="35" spans="1:6" ht="25.5" x14ac:dyDescent="0.2">
      <c r="A35" s="122"/>
      <c r="B35" s="52" t="s">
        <v>29</v>
      </c>
      <c r="C35" s="63"/>
      <c r="D35" s="29"/>
      <c r="E35" s="46"/>
      <c r="F35" s="47"/>
    </row>
    <row r="36" spans="1:6" ht="14.25" x14ac:dyDescent="0.2">
      <c r="A36" s="122"/>
      <c r="B36" s="52"/>
      <c r="C36" s="63">
        <v>65</v>
      </c>
      <c r="D36" s="29" t="s">
        <v>62</v>
      </c>
      <c r="E36" s="58"/>
      <c r="F36" s="46">
        <f>C36*E36</f>
        <v>0</v>
      </c>
    </row>
    <row r="37" spans="1:6" x14ac:dyDescent="0.2">
      <c r="A37" s="123"/>
      <c r="B37" s="84"/>
      <c r="C37" s="64"/>
      <c r="D37" s="65"/>
      <c r="E37" s="66"/>
      <c r="F37" s="66"/>
    </row>
    <row r="38" spans="1:6" x14ac:dyDescent="0.2">
      <c r="A38" s="124"/>
      <c r="B38" s="83"/>
      <c r="C38" s="67"/>
      <c r="D38" s="61"/>
      <c r="E38" s="62"/>
      <c r="F38" s="62"/>
    </row>
    <row r="39" spans="1:6" ht="25.5" x14ac:dyDescent="0.2">
      <c r="A39" s="117">
        <f>COUNT($A$7:A38)+1</f>
        <v>7</v>
      </c>
      <c r="B39" s="51" t="s">
        <v>123</v>
      </c>
      <c r="C39" s="63"/>
      <c r="D39" s="29"/>
      <c r="E39" s="46"/>
      <c r="F39" s="47"/>
    </row>
    <row r="40" spans="1:6" ht="63.75" x14ac:dyDescent="0.2">
      <c r="A40" s="122"/>
      <c r="B40" s="52" t="s">
        <v>171</v>
      </c>
      <c r="C40" s="63"/>
      <c r="D40" s="29"/>
      <c r="E40" s="46"/>
      <c r="F40" s="47"/>
    </row>
    <row r="41" spans="1:6" ht="14.25" x14ac:dyDescent="0.2">
      <c r="A41" s="122"/>
      <c r="B41" s="52" t="s">
        <v>49</v>
      </c>
      <c r="C41" s="63">
        <v>75</v>
      </c>
      <c r="D41" s="29" t="s">
        <v>61</v>
      </c>
      <c r="E41" s="58"/>
      <c r="F41" s="46">
        <f>C41*E41</f>
        <v>0</v>
      </c>
    </row>
    <row r="42" spans="1:6" ht="14.25" x14ac:dyDescent="0.2">
      <c r="A42" s="122"/>
      <c r="B42" s="52" t="s">
        <v>50</v>
      </c>
      <c r="C42" s="63">
        <v>20</v>
      </c>
      <c r="D42" s="29" t="s">
        <v>61</v>
      </c>
      <c r="E42" s="58"/>
      <c r="F42" s="46">
        <f>C42*E42</f>
        <v>0</v>
      </c>
    </row>
    <row r="43" spans="1:6" x14ac:dyDescent="0.2">
      <c r="A43" s="123"/>
      <c r="B43" s="84"/>
      <c r="C43" s="64"/>
      <c r="D43" s="65"/>
      <c r="E43" s="66"/>
      <c r="F43" s="66"/>
    </row>
    <row r="44" spans="1:6" x14ac:dyDescent="0.2">
      <c r="A44" s="124"/>
      <c r="B44" s="83"/>
      <c r="C44" s="67"/>
      <c r="D44" s="61"/>
      <c r="E44" s="62"/>
      <c r="F44" s="62"/>
    </row>
    <row r="45" spans="1:6" x14ac:dyDescent="0.2">
      <c r="A45" s="117">
        <f>COUNT($A$7:A44)+1</f>
        <v>8</v>
      </c>
      <c r="B45" s="51" t="s">
        <v>33</v>
      </c>
      <c r="C45" s="63"/>
      <c r="D45" s="29"/>
      <c r="E45" s="46"/>
      <c r="F45" s="46"/>
    </row>
    <row r="46" spans="1:6" ht="76.5" x14ac:dyDescent="0.2">
      <c r="A46" s="122"/>
      <c r="B46" s="52" t="s">
        <v>125</v>
      </c>
      <c r="C46" s="63"/>
      <c r="D46" s="29"/>
      <c r="E46" s="46"/>
      <c r="F46" s="46"/>
    </row>
    <row r="47" spans="1:6" ht="14.25" x14ac:dyDescent="0.2">
      <c r="A47" s="122"/>
      <c r="B47" s="52"/>
      <c r="C47" s="63">
        <v>20</v>
      </c>
      <c r="D47" s="29" t="s">
        <v>61</v>
      </c>
      <c r="E47" s="58"/>
      <c r="F47" s="46">
        <f>C47*E47</f>
        <v>0</v>
      </c>
    </row>
    <row r="48" spans="1:6" x14ac:dyDescent="0.2">
      <c r="A48" s="123"/>
      <c r="B48" s="84"/>
      <c r="C48" s="64"/>
      <c r="D48" s="65"/>
      <c r="E48" s="66"/>
      <c r="F48" s="66"/>
    </row>
    <row r="49" spans="1:6" x14ac:dyDescent="0.2">
      <c r="A49" s="124"/>
      <c r="B49" s="83"/>
      <c r="C49" s="67"/>
      <c r="D49" s="61"/>
      <c r="E49" s="62"/>
      <c r="F49" s="62"/>
    </row>
    <row r="50" spans="1:6" x14ac:dyDescent="0.2">
      <c r="A50" s="117">
        <f>COUNT($A$7:A49)+1</f>
        <v>9</v>
      </c>
      <c r="B50" s="51" t="s">
        <v>39</v>
      </c>
      <c r="C50" s="63"/>
      <c r="D50" s="29"/>
      <c r="E50" s="46"/>
      <c r="F50" s="46"/>
    </row>
    <row r="51" spans="1:6" ht="63.75" x14ac:dyDescent="0.2">
      <c r="A51" s="122"/>
      <c r="B51" s="52" t="s">
        <v>167</v>
      </c>
      <c r="C51" s="63"/>
      <c r="D51" s="29"/>
      <c r="E51" s="46"/>
      <c r="F51" s="46"/>
    </row>
    <row r="52" spans="1:6" ht="14.25" x14ac:dyDescent="0.2">
      <c r="A52" s="122"/>
      <c r="B52" s="52"/>
      <c r="C52" s="63">
        <v>20</v>
      </c>
      <c r="D52" s="29" t="s">
        <v>61</v>
      </c>
      <c r="E52" s="58"/>
      <c r="F52" s="46">
        <f>C52*E52</f>
        <v>0</v>
      </c>
    </row>
    <row r="53" spans="1:6" x14ac:dyDescent="0.2">
      <c r="A53" s="123"/>
      <c r="B53" s="84"/>
      <c r="C53" s="64"/>
      <c r="D53" s="65"/>
      <c r="E53" s="66"/>
      <c r="F53" s="66"/>
    </row>
    <row r="54" spans="1:6" x14ac:dyDescent="0.2">
      <c r="A54" s="124"/>
      <c r="B54" s="83"/>
      <c r="C54" s="67"/>
      <c r="D54" s="61"/>
      <c r="E54" s="62"/>
      <c r="F54" s="62"/>
    </row>
    <row r="55" spans="1:6" x14ac:dyDescent="0.2">
      <c r="A55" s="117">
        <f>COUNT($A$7:A54)+1</f>
        <v>10</v>
      </c>
      <c r="B55" s="51" t="s">
        <v>126</v>
      </c>
      <c r="C55" s="63"/>
      <c r="D55" s="29"/>
      <c r="E55" s="46"/>
      <c r="F55" s="46"/>
    </row>
    <row r="56" spans="1:6" ht="89.25" x14ac:dyDescent="0.2">
      <c r="A56" s="122"/>
      <c r="B56" s="52" t="s">
        <v>168</v>
      </c>
      <c r="C56" s="63"/>
      <c r="D56" s="29"/>
      <c r="E56" s="46"/>
      <c r="F56" s="46"/>
    </row>
    <row r="57" spans="1:6" ht="14.25" x14ac:dyDescent="0.2">
      <c r="A57" s="122"/>
      <c r="B57" s="52"/>
      <c r="C57" s="63">
        <v>35</v>
      </c>
      <c r="D57" s="29" t="s">
        <v>61</v>
      </c>
      <c r="E57" s="58"/>
      <c r="F57" s="46">
        <f>C57*E57</f>
        <v>0</v>
      </c>
    </row>
    <row r="58" spans="1:6" x14ac:dyDescent="0.2">
      <c r="A58" s="123"/>
      <c r="B58" s="84"/>
      <c r="C58" s="64"/>
      <c r="D58" s="65"/>
      <c r="E58" s="66"/>
      <c r="F58" s="66"/>
    </row>
    <row r="59" spans="1:6" x14ac:dyDescent="0.2">
      <c r="A59" s="124"/>
      <c r="B59" s="83"/>
      <c r="C59" s="67"/>
      <c r="D59" s="61"/>
      <c r="E59" s="62"/>
      <c r="F59" s="62"/>
    </row>
    <row r="60" spans="1:6" x14ac:dyDescent="0.2">
      <c r="A60" s="117">
        <f>COUNT($A$7:A59)+1</f>
        <v>11</v>
      </c>
      <c r="B60" s="51" t="s">
        <v>127</v>
      </c>
      <c r="C60" s="63"/>
      <c r="D60" s="29"/>
      <c r="E60" s="46"/>
      <c r="F60" s="47"/>
    </row>
    <row r="61" spans="1:6" ht="63.75" x14ac:dyDescent="0.2">
      <c r="A61" s="122"/>
      <c r="B61" s="52" t="s">
        <v>169</v>
      </c>
      <c r="C61" s="63"/>
      <c r="D61" s="29"/>
      <c r="E61" s="46"/>
      <c r="F61" s="47"/>
    </row>
    <row r="62" spans="1:6" ht="14.25" x14ac:dyDescent="0.2">
      <c r="A62" s="122"/>
      <c r="B62" s="52"/>
      <c r="C62" s="63">
        <v>20</v>
      </c>
      <c r="D62" s="29" t="s">
        <v>61</v>
      </c>
      <c r="E62" s="58"/>
      <c r="F62" s="46">
        <f>C62*E62</f>
        <v>0</v>
      </c>
    </row>
    <row r="63" spans="1:6" x14ac:dyDescent="0.2">
      <c r="A63" s="123"/>
      <c r="B63" s="84"/>
      <c r="C63" s="64"/>
      <c r="D63" s="65"/>
      <c r="E63" s="66"/>
      <c r="F63" s="66"/>
    </row>
    <row r="64" spans="1:6" x14ac:dyDescent="0.2">
      <c r="A64" s="124"/>
      <c r="B64" s="88"/>
      <c r="C64" s="67"/>
      <c r="D64" s="111"/>
      <c r="E64" s="89"/>
      <c r="F64" s="89"/>
    </row>
    <row r="65" spans="1:6" x14ac:dyDescent="0.2">
      <c r="A65" s="117">
        <f>COUNT($A$7:A64)+1</f>
        <v>12</v>
      </c>
      <c r="B65" s="51" t="s">
        <v>32</v>
      </c>
      <c r="C65" s="63"/>
      <c r="D65" s="29"/>
      <c r="E65" s="46"/>
      <c r="F65" s="46"/>
    </row>
    <row r="66" spans="1:6" ht="38.25" x14ac:dyDescent="0.2">
      <c r="A66" s="122"/>
      <c r="B66" s="52" t="s">
        <v>31</v>
      </c>
      <c r="C66" s="63"/>
      <c r="D66" s="29"/>
      <c r="E66" s="46"/>
      <c r="F66" s="47"/>
    </row>
    <row r="67" spans="1:6" ht="14.25" x14ac:dyDescent="0.2">
      <c r="A67" s="122"/>
      <c r="B67" s="52"/>
      <c r="C67" s="63">
        <v>95</v>
      </c>
      <c r="D67" s="29" t="s">
        <v>61</v>
      </c>
      <c r="E67" s="58"/>
      <c r="F67" s="46">
        <f>C67*E67</f>
        <v>0</v>
      </c>
    </row>
    <row r="68" spans="1:6" x14ac:dyDescent="0.2">
      <c r="A68" s="123"/>
      <c r="B68" s="84"/>
      <c r="C68" s="64"/>
      <c r="D68" s="65"/>
      <c r="E68" s="66"/>
      <c r="F68" s="66"/>
    </row>
    <row r="69" spans="1:6" x14ac:dyDescent="0.2">
      <c r="A69" s="124"/>
      <c r="B69" s="83"/>
      <c r="C69" s="67"/>
      <c r="D69" s="61"/>
      <c r="E69" s="62"/>
      <c r="F69" s="62"/>
    </row>
    <row r="70" spans="1:6" x14ac:dyDescent="0.2">
      <c r="A70" s="117">
        <f>COUNT($A$7:A69)+1</f>
        <v>13</v>
      </c>
      <c r="B70" s="51" t="s">
        <v>36</v>
      </c>
      <c r="C70" s="63"/>
      <c r="D70" s="29"/>
      <c r="E70" s="46"/>
      <c r="F70" s="46"/>
    </row>
    <row r="71" spans="1:6" ht="38.25" x14ac:dyDescent="0.2">
      <c r="A71" s="122"/>
      <c r="B71" s="52" t="s">
        <v>55</v>
      </c>
      <c r="C71" s="63"/>
      <c r="D71" s="29"/>
      <c r="E71" s="46"/>
      <c r="F71" s="47"/>
    </row>
    <row r="72" spans="1:6" ht="14.25" x14ac:dyDescent="0.2">
      <c r="A72" s="122"/>
      <c r="B72" s="52"/>
      <c r="C72" s="63">
        <v>80</v>
      </c>
      <c r="D72" s="29" t="s">
        <v>56</v>
      </c>
      <c r="E72" s="58"/>
      <c r="F72" s="46">
        <f>C72*E72</f>
        <v>0</v>
      </c>
    </row>
    <row r="73" spans="1:6" x14ac:dyDescent="0.2">
      <c r="A73" s="123"/>
      <c r="B73" s="84"/>
      <c r="C73" s="64"/>
      <c r="D73" s="65"/>
      <c r="E73" s="66"/>
      <c r="F73" s="66"/>
    </row>
    <row r="74" spans="1:6" x14ac:dyDescent="0.2">
      <c r="A74" s="124"/>
      <c r="B74" s="83"/>
      <c r="C74" s="67"/>
      <c r="D74" s="61"/>
      <c r="E74" s="62"/>
      <c r="F74" s="62"/>
    </row>
    <row r="75" spans="1:6" x14ac:dyDescent="0.2">
      <c r="A75" s="117">
        <f>COUNT($A$7:A74)+1</f>
        <v>14</v>
      </c>
      <c r="B75" s="51" t="s">
        <v>40</v>
      </c>
      <c r="C75" s="63"/>
      <c r="D75" s="29"/>
      <c r="E75" s="46"/>
      <c r="F75" s="47"/>
    </row>
    <row r="76" spans="1:6" ht="38.25" x14ac:dyDescent="0.2">
      <c r="A76" s="122"/>
      <c r="B76" s="52" t="s">
        <v>129</v>
      </c>
      <c r="C76" s="63"/>
      <c r="D76" s="29"/>
      <c r="E76" s="46"/>
      <c r="F76" s="47"/>
    </row>
    <row r="77" spans="1:6" x14ac:dyDescent="0.2">
      <c r="A77" s="122"/>
      <c r="B77" s="52"/>
      <c r="C77" s="63">
        <v>2</v>
      </c>
      <c r="D77" s="29" t="s">
        <v>1</v>
      </c>
      <c r="E77" s="58"/>
      <c r="F77" s="46">
        <f>C77*E77</f>
        <v>0</v>
      </c>
    </row>
    <row r="78" spans="1:6" x14ac:dyDescent="0.2">
      <c r="A78" s="123"/>
      <c r="B78" s="84"/>
      <c r="C78" s="64"/>
      <c r="D78" s="65"/>
      <c r="E78" s="66"/>
      <c r="F78" s="66"/>
    </row>
    <row r="79" spans="1:6" x14ac:dyDescent="0.2">
      <c r="A79" s="124"/>
      <c r="B79" s="83"/>
      <c r="C79" s="67"/>
      <c r="D79" s="61"/>
      <c r="E79" s="62"/>
      <c r="F79" s="62"/>
    </row>
    <row r="80" spans="1:6" x14ac:dyDescent="0.2">
      <c r="A80" s="117">
        <f>COUNT($A$7:A79)+1</f>
        <v>15</v>
      </c>
      <c r="B80" s="51" t="s">
        <v>42</v>
      </c>
      <c r="C80" s="63"/>
      <c r="D80" s="29"/>
      <c r="E80" s="46"/>
      <c r="F80" s="46"/>
    </row>
    <row r="81" spans="1:6" ht="25.5" x14ac:dyDescent="0.2">
      <c r="A81" s="122"/>
      <c r="B81" s="52" t="s">
        <v>41</v>
      </c>
      <c r="C81" s="63"/>
      <c r="D81" s="29"/>
      <c r="E81" s="46"/>
      <c r="F81" s="47"/>
    </row>
    <row r="82" spans="1:6" x14ac:dyDescent="0.2">
      <c r="A82" s="122"/>
      <c r="B82" s="52"/>
      <c r="C82" s="63">
        <v>2</v>
      </c>
      <c r="D82" s="29" t="s">
        <v>1</v>
      </c>
      <c r="E82" s="58"/>
      <c r="F82" s="46">
        <f>C82*E82</f>
        <v>0</v>
      </c>
    </row>
    <row r="83" spans="1:6" x14ac:dyDescent="0.2">
      <c r="A83" s="123"/>
      <c r="B83" s="84"/>
      <c r="C83" s="64"/>
      <c r="D83" s="65"/>
      <c r="E83" s="66"/>
      <c r="F83" s="66"/>
    </row>
    <row r="84" spans="1:6" x14ac:dyDescent="0.2">
      <c r="A84" s="124"/>
      <c r="B84" s="83"/>
      <c r="C84" s="67"/>
      <c r="D84" s="61"/>
      <c r="E84" s="62"/>
      <c r="F84" s="62"/>
    </row>
    <row r="85" spans="1:6" ht="25.5" x14ac:dyDescent="0.2">
      <c r="A85" s="117">
        <f>COUNT($A$7:A83)+1</f>
        <v>16</v>
      </c>
      <c r="B85" s="51" t="s">
        <v>130</v>
      </c>
      <c r="C85" s="63"/>
      <c r="D85" s="29"/>
      <c r="E85" s="46"/>
      <c r="F85" s="46"/>
    </row>
    <row r="86" spans="1:6" ht="38.25" x14ac:dyDescent="0.2">
      <c r="A86" s="122"/>
      <c r="B86" s="52" t="s">
        <v>131</v>
      </c>
      <c r="C86" s="63"/>
      <c r="D86" s="48"/>
      <c r="E86" s="49"/>
      <c r="F86" s="50"/>
    </row>
    <row r="87" spans="1:6" ht="14.25" x14ac:dyDescent="0.2">
      <c r="A87" s="122"/>
      <c r="B87" s="52" t="s">
        <v>205</v>
      </c>
      <c r="C87" s="63">
        <v>15</v>
      </c>
      <c r="D87" s="48" t="s">
        <v>56</v>
      </c>
      <c r="E87" s="59"/>
      <c r="F87" s="49">
        <f>C87*E87</f>
        <v>0</v>
      </c>
    </row>
    <row r="88" spans="1:6" ht="51" x14ac:dyDescent="0.2">
      <c r="A88" s="122"/>
      <c r="B88" s="52" t="s">
        <v>132</v>
      </c>
      <c r="C88" s="63"/>
      <c r="D88" s="48"/>
      <c r="E88" s="49"/>
      <c r="F88" s="50"/>
    </row>
    <row r="89" spans="1:6" ht="14.25" x14ac:dyDescent="0.2">
      <c r="A89" s="122"/>
      <c r="B89" s="51" t="s">
        <v>133</v>
      </c>
      <c r="C89" s="63">
        <v>15</v>
      </c>
      <c r="D89" s="48" t="s">
        <v>56</v>
      </c>
      <c r="E89" s="59"/>
      <c r="F89" s="49">
        <f>C89*E89</f>
        <v>0</v>
      </c>
    </row>
    <row r="90" spans="1:6" x14ac:dyDescent="0.2">
      <c r="A90" s="122"/>
      <c r="B90" s="52" t="s">
        <v>134</v>
      </c>
      <c r="C90" s="63">
        <v>15</v>
      </c>
      <c r="D90" s="48" t="s">
        <v>135</v>
      </c>
      <c r="E90" s="59"/>
      <c r="F90" s="49">
        <f>C90*E90</f>
        <v>0</v>
      </c>
    </row>
    <row r="91" spans="1:6" x14ac:dyDescent="0.2">
      <c r="A91" s="122"/>
      <c r="B91" s="52" t="s">
        <v>136</v>
      </c>
      <c r="C91" s="63">
        <v>250</v>
      </c>
      <c r="D91" s="48" t="s">
        <v>52</v>
      </c>
      <c r="E91" s="59"/>
      <c r="F91" s="49">
        <f>C91*E91</f>
        <v>0</v>
      </c>
    </row>
    <row r="92" spans="1:6" x14ac:dyDescent="0.2">
      <c r="A92" s="122"/>
      <c r="B92" s="52" t="s">
        <v>137</v>
      </c>
      <c r="C92" s="63">
        <v>1</v>
      </c>
      <c r="D92" s="48" t="s">
        <v>1</v>
      </c>
      <c r="E92" s="59"/>
      <c r="F92" s="49">
        <f>C92*E92</f>
        <v>0</v>
      </c>
    </row>
    <row r="93" spans="1:6" x14ac:dyDescent="0.2">
      <c r="A93" s="123"/>
      <c r="B93" s="84"/>
      <c r="C93" s="64"/>
      <c r="D93" s="93"/>
      <c r="E93" s="94"/>
      <c r="F93" s="94"/>
    </row>
    <row r="94" spans="1:6" x14ac:dyDescent="0.2">
      <c r="A94" s="124"/>
      <c r="B94" s="88"/>
      <c r="C94" s="41"/>
      <c r="D94" s="42"/>
      <c r="E94" s="43"/>
      <c r="F94" s="41"/>
    </row>
    <row r="95" spans="1:6" ht="25.5" x14ac:dyDescent="0.2">
      <c r="A95" s="117">
        <f>COUNT($A$7:A94)+1</f>
        <v>17</v>
      </c>
      <c r="B95" s="51" t="s">
        <v>43</v>
      </c>
      <c r="C95" s="47"/>
      <c r="D95" s="29"/>
      <c r="E95" s="77"/>
      <c r="F95" s="47"/>
    </row>
    <row r="96" spans="1:6" ht="102" x14ac:dyDescent="0.2">
      <c r="A96" s="120"/>
      <c r="B96" s="52" t="s">
        <v>139</v>
      </c>
      <c r="C96" s="47"/>
      <c r="D96" s="29"/>
      <c r="E96" s="46"/>
      <c r="F96" s="47"/>
    </row>
    <row r="97" spans="1:6" x14ac:dyDescent="0.2">
      <c r="A97" s="117"/>
      <c r="B97" s="112"/>
      <c r="C97" s="78"/>
      <c r="D97" s="79">
        <v>0.01</v>
      </c>
      <c r="E97" s="47"/>
      <c r="F97" s="46">
        <f>SUM(F7:F96)*D97</f>
        <v>0</v>
      </c>
    </row>
    <row r="98" spans="1:6" x14ac:dyDescent="0.2">
      <c r="A98" s="119"/>
      <c r="B98" s="113"/>
      <c r="C98" s="114"/>
      <c r="D98" s="115"/>
      <c r="E98" s="80"/>
      <c r="F98" s="66"/>
    </row>
    <row r="99" spans="1:6" x14ac:dyDescent="0.2">
      <c r="A99" s="121"/>
      <c r="B99" s="83"/>
      <c r="C99" s="60"/>
      <c r="D99" s="61"/>
      <c r="E99" s="185"/>
      <c r="F99" s="62"/>
    </row>
    <row r="100" spans="1:6" x14ac:dyDescent="0.2">
      <c r="A100" s="117">
        <f>COUNT($A$7:A99)+1</f>
        <v>18</v>
      </c>
      <c r="B100" s="51" t="s">
        <v>45</v>
      </c>
      <c r="C100" s="47"/>
      <c r="D100" s="29"/>
      <c r="E100" s="77"/>
      <c r="F100" s="46"/>
    </row>
    <row r="101" spans="1:6" ht="38.25" x14ac:dyDescent="0.2">
      <c r="A101" s="120"/>
      <c r="B101" s="52" t="s">
        <v>44</v>
      </c>
      <c r="C101" s="47"/>
      <c r="D101" s="29"/>
      <c r="E101" s="47"/>
      <c r="F101" s="46"/>
    </row>
    <row r="102" spans="1:6" x14ac:dyDescent="0.2">
      <c r="A102" s="120"/>
      <c r="B102" s="52"/>
      <c r="C102" s="78"/>
      <c r="D102" s="79">
        <v>0.02</v>
      </c>
      <c r="E102" s="47"/>
      <c r="F102" s="46">
        <f>SUM(F7:F95)*D102</f>
        <v>0</v>
      </c>
    </row>
    <row r="103" spans="1:6" x14ac:dyDescent="0.2">
      <c r="A103" s="125"/>
      <c r="B103" s="84"/>
      <c r="C103" s="80"/>
      <c r="D103" s="65"/>
      <c r="E103" s="80"/>
      <c r="F103" s="80"/>
    </row>
    <row r="104" spans="1:6" x14ac:dyDescent="0.2">
      <c r="A104" s="120"/>
      <c r="B104" s="52"/>
      <c r="C104" s="47"/>
      <c r="D104" s="29"/>
      <c r="E104" s="47"/>
      <c r="F104" s="47"/>
    </row>
    <row r="105" spans="1:6" x14ac:dyDescent="0.2">
      <c r="A105" s="117">
        <f>COUNT($A$7:A103)+1</f>
        <v>19</v>
      </c>
      <c r="B105" s="51" t="s">
        <v>140</v>
      </c>
      <c r="C105" s="47"/>
      <c r="D105" s="29"/>
      <c r="E105" s="47"/>
      <c r="F105" s="47"/>
    </row>
    <row r="106" spans="1:6" ht="38.25" x14ac:dyDescent="0.2">
      <c r="A106" s="120"/>
      <c r="B106" s="52" t="s">
        <v>46</v>
      </c>
      <c r="C106" s="78"/>
      <c r="D106" s="79">
        <v>0.1</v>
      </c>
      <c r="E106" s="47"/>
      <c r="F106" s="46">
        <f>SUM(F7:F95)*D106</f>
        <v>0</v>
      </c>
    </row>
    <row r="107" spans="1:6" x14ac:dyDescent="0.2">
      <c r="A107" s="125"/>
      <c r="B107" s="85"/>
      <c r="C107" s="47"/>
      <c r="D107" s="29"/>
      <c r="E107" s="77"/>
      <c r="F107" s="47"/>
    </row>
    <row r="108" spans="1:6" x14ac:dyDescent="0.2">
      <c r="A108" s="53"/>
      <c r="B108" s="86" t="s">
        <v>3</v>
      </c>
      <c r="C108" s="54"/>
      <c r="D108" s="55"/>
      <c r="E108" s="56" t="s">
        <v>60</v>
      </c>
      <c r="F108" s="56">
        <f>SUM(F9:F107)</f>
        <v>0</v>
      </c>
    </row>
  </sheetData>
  <sheetProtection algorithmName="SHA-512" hashValue="mkkbQBAFOYlxvO7UwTlVGEZiPMwJ0ELU1Hcctx59zgQMdoDSG8kagh7uh5fOtgfSjYKTEvUsiTvZVydjpnlmxQ==" saltValue="P1nR8RJfcGZR/aaWCMBnp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3" manualBreakCount="3">
    <brk id="27" max="5" man="1"/>
    <brk id="53" max="5" man="1"/>
    <brk id="8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29"/>
  <sheetViews>
    <sheetView topLeftCell="A9"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232</v>
      </c>
      <c r="B3" s="81" t="s">
        <v>244</v>
      </c>
      <c r="C3" s="35"/>
      <c r="D3" s="36"/>
    </row>
    <row r="4" spans="1:6" x14ac:dyDescent="0.2">
      <c r="A4" s="34"/>
      <c r="B4" s="81" t="s">
        <v>242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125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18"/>
      <c r="B11" s="83"/>
      <c r="C11" s="67"/>
      <c r="D11" s="61"/>
      <c r="E11" s="62"/>
      <c r="F11" s="60"/>
    </row>
    <row r="12" spans="1:6" ht="25.5" x14ac:dyDescent="0.2">
      <c r="A12" s="117">
        <f>COUNT($A$7:A11)+1</f>
        <v>2</v>
      </c>
      <c r="B12" s="51" t="s">
        <v>90</v>
      </c>
      <c r="C12" s="63"/>
      <c r="D12" s="48"/>
      <c r="E12" s="49"/>
      <c r="F12" s="47"/>
    </row>
    <row r="13" spans="1:6" ht="76.5" x14ac:dyDescent="0.2">
      <c r="A13" s="117"/>
      <c r="B13" s="52" t="s">
        <v>216</v>
      </c>
      <c r="C13" s="63"/>
      <c r="D13" s="48"/>
      <c r="E13" s="49"/>
      <c r="F13" s="47"/>
    </row>
    <row r="14" spans="1:6" ht="14.25" x14ac:dyDescent="0.2">
      <c r="A14" s="117"/>
      <c r="B14" s="52"/>
      <c r="C14" s="63">
        <v>10</v>
      </c>
      <c r="D14" s="48" t="s">
        <v>62</v>
      </c>
      <c r="E14" s="59"/>
      <c r="F14" s="46">
        <f>+C14*E14</f>
        <v>0</v>
      </c>
    </row>
    <row r="15" spans="1:6" x14ac:dyDescent="0.2">
      <c r="A15" s="119"/>
      <c r="B15" s="84"/>
      <c r="C15" s="64"/>
      <c r="D15" s="93"/>
      <c r="E15" s="94"/>
      <c r="F15" s="66"/>
    </row>
    <row r="16" spans="1:6" x14ac:dyDescent="0.2">
      <c r="A16" s="118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99" t="s">
        <v>91</v>
      </c>
      <c r="C17" s="63"/>
      <c r="D17" s="70"/>
      <c r="E17" s="71"/>
      <c r="F17" s="72"/>
    </row>
    <row r="18" spans="1:6" ht="76.5" x14ac:dyDescent="0.2">
      <c r="A18" s="117"/>
      <c r="B18" s="52" t="s">
        <v>92</v>
      </c>
      <c r="C18" s="63"/>
      <c r="D18" s="70"/>
      <c r="E18" s="71"/>
      <c r="F18" s="71"/>
    </row>
    <row r="19" spans="1:6" ht="14.25" x14ac:dyDescent="0.2">
      <c r="A19" s="117"/>
      <c r="B19" s="52"/>
      <c r="C19" s="63">
        <v>10</v>
      </c>
      <c r="D19" s="29" t="s">
        <v>56</v>
      </c>
      <c r="E19" s="58"/>
      <c r="F19" s="46">
        <f>+E19*C19</f>
        <v>0</v>
      </c>
    </row>
    <row r="20" spans="1:6" x14ac:dyDescent="0.2">
      <c r="A20" s="119"/>
      <c r="B20" s="84"/>
      <c r="C20" s="64"/>
      <c r="D20" s="65"/>
      <c r="E20" s="66"/>
      <c r="F20" s="66"/>
    </row>
    <row r="21" spans="1:6" x14ac:dyDescent="0.2">
      <c r="A21" s="118"/>
      <c r="B21" s="83"/>
      <c r="C21" s="67"/>
      <c r="D21" s="61"/>
      <c r="E21" s="62"/>
      <c r="F21" s="60"/>
    </row>
    <row r="22" spans="1:6" x14ac:dyDescent="0.2">
      <c r="A22" s="117">
        <f>COUNT($A$7:A21)+1</f>
        <v>4</v>
      </c>
      <c r="B22" s="100" t="s">
        <v>93</v>
      </c>
      <c r="C22" s="63"/>
      <c r="D22" s="29"/>
      <c r="E22" s="46"/>
      <c r="F22" s="47"/>
    </row>
    <row r="23" spans="1:6" ht="76.5" x14ac:dyDescent="0.2">
      <c r="A23" s="117"/>
      <c r="B23" s="52" t="s">
        <v>94</v>
      </c>
      <c r="C23" s="63"/>
      <c r="D23" s="29"/>
      <c r="E23" s="46"/>
      <c r="F23" s="47"/>
    </row>
    <row r="24" spans="1:6" x14ac:dyDescent="0.2">
      <c r="A24" s="117"/>
      <c r="B24" s="52"/>
      <c r="C24" s="63"/>
      <c r="D24" s="29"/>
      <c r="E24" s="46"/>
      <c r="F24" s="47"/>
    </row>
    <row r="25" spans="1:6" ht="14.25" x14ac:dyDescent="0.2">
      <c r="A25" s="117"/>
      <c r="B25" s="52"/>
      <c r="C25" s="63">
        <v>10</v>
      </c>
      <c r="D25" s="29" t="s">
        <v>56</v>
      </c>
      <c r="E25" s="58"/>
      <c r="F25" s="46">
        <f>+E25*C25</f>
        <v>0</v>
      </c>
    </row>
    <row r="26" spans="1:6" x14ac:dyDescent="0.2">
      <c r="A26" s="119"/>
      <c r="B26" s="84"/>
      <c r="C26" s="64"/>
      <c r="D26" s="65"/>
      <c r="E26" s="66"/>
      <c r="F26" s="66"/>
    </row>
    <row r="27" spans="1:6" x14ac:dyDescent="0.2">
      <c r="A27" s="118"/>
      <c r="B27" s="103"/>
      <c r="C27" s="67"/>
      <c r="D27" s="61"/>
      <c r="E27" s="62"/>
      <c r="F27" s="62"/>
    </row>
    <row r="28" spans="1:6" x14ac:dyDescent="0.2">
      <c r="A28" s="117">
        <f>COUNT($A$7:A27)+1</f>
        <v>5</v>
      </c>
      <c r="B28" s="104" t="s">
        <v>95</v>
      </c>
      <c r="C28" s="63"/>
      <c r="D28" s="29"/>
      <c r="E28" s="46"/>
      <c r="F28" s="46"/>
    </row>
    <row r="29" spans="1:6" ht="76.5" x14ac:dyDescent="0.2">
      <c r="A29" s="117"/>
      <c r="B29" s="52" t="s">
        <v>96</v>
      </c>
      <c r="C29" s="63"/>
      <c r="D29" s="29"/>
      <c r="E29" s="46"/>
      <c r="F29" s="46"/>
    </row>
    <row r="30" spans="1:6" ht="14.25" x14ac:dyDescent="0.2">
      <c r="A30" s="117"/>
      <c r="B30" s="101"/>
      <c r="C30" s="63">
        <v>5</v>
      </c>
      <c r="D30" s="29" t="s">
        <v>56</v>
      </c>
      <c r="E30" s="58"/>
      <c r="F30" s="46">
        <f>+E30*C30</f>
        <v>0</v>
      </c>
    </row>
    <row r="31" spans="1:6" x14ac:dyDescent="0.2">
      <c r="A31" s="119"/>
      <c r="B31" s="102"/>
      <c r="C31" s="64"/>
      <c r="D31" s="65"/>
      <c r="E31" s="66"/>
      <c r="F31" s="66"/>
    </row>
    <row r="32" spans="1:6" x14ac:dyDescent="0.2">
      <c r="A32" s="124"/>
      <c r="B32" s="83"/>
      <c r="C32" s="67"/>
      <c r="D32" s="61"/>
      <c r="E32" s="62"/>
      <c r="F32" s="60"/>
    </row>
    <row r="33" spans="1:6" x14ac:dyDescent="0.2">
      <c r="A33" s="117">
        <f>COUNT($A$7:A32)+1</f>
        <v>6</v>
      </c>
      <c r="B33" s="51" t="s">
        <v>21</v>
      </c>
      <c r="C33" s="63"/>
      <c r="D33" s="29"/>
      <c r="E33" s="46"/>
      <c r="F33" s="47"/>
    </row>
    <row r="34" spans="1:6" ht="51" x14ac:dyDescent="0.2">
      <c r="A34" s="122"/>
      <c r="B34" s="52" t="s">
        <v>48</v>
      </c>
      <c r="C34" s="63"/>
      <c r="D34" s="29"/>
      <c r="E34" s="46"/>
      <c r="F34" s="47"/>
    </row>
    <row r="35" spans="1:6" ht="14.25" x14ac:dyDescent="0.2">
      <c r="A35" s="122"/>
      <c r="B35" s="52"/>
      <c r="C35" s="63">
        <v>375</v>
      </c>
      <c r="D35" s="29" t="s">
        <v>62</v>
      </c>
      <c r="E35" s="58"/>
      <c r="F35" s="46">
        <f>C35*E35</f>
        <v>0</v>
      </c>
    </row>
    <row r="36" spans="1:6" x14ac:dyDescent="0.2">
      <c r="A36" s="123"/>
      <c r="B36" s="84"/>
      <c r="C36" s="64"/>
      <c r="D36" s="65"/>
      <c r="E36" s="66"/>
      <c r="F36" s="66"/>
    </row>
    <row r="37" spans="1:6" x14ac:dyDescent="0.2">
      <c r="A37" s="124"/>
      <c r="B37" s="83"/>
      <c r="C37" s="67"/>
      <c r="D37" s="61"/>
      <c r="E37" s="62"/>
      <c r="F37" s="60"/>
    </row>
    <row r="38" spans="1:6" x14ac:dyDescent="0.2">
      <c r="A38" s="117">
        <f>COUNT($A$7:A37)+1</f>
        <v>7</v>
      </c>
      <c r="B38" s="51" t="s">
        <v>108</v>
      </c>
      <c r="C38" s="63"/>
      <c r="D38" s="29"/>
      <c r="E38" s="46"/>
      <c r="F38" s="47"/>
    </row>
    <row r="39" spans="1:6" ht="89.25" x14ac:dyDescent="0.2">
      <c r="A39" s="122"/>
      <c r="B39" s="52" t="s">
        <v>142</v>
      </c>
      <c r="C39" s="63"/>
      <c r="D39" s="29"/>
      <c r="E39" s="46"/>
      <c r="F39" s="47"/>
    </row>
    <row r="40" spans="1:6" x14ac:dyDescent="0.2">
      <c r="A40" s="122"/>
      <c r="B40" s="51" t="s">
        <v>109</v>
      </c>
      <c r="C40" s="63"/>
      <c r="D40" s="29"/>
      <c r="E40" s="46"/>
      <c r="F40" s="47"/>
    </row>
    <row r="41" spans="1:6" ht="25.5" x14ac:dyDescent="0.2">
      <c r="A41" s="122"/>
      <c r="B41" s="52" t="s">
        <v>110</v>
      </c>
      <c r="C41" s="63">
        <v>375</v>
      </c>
      <c r="D41" s="48" t="s">
        <v>62</v>
      </c>
      <c r="E41" s="59"/>
      <c r="F41" s="49">
        <f>C41*E41</f>
        <v>0</v>
      </c>
    </row>
    <row r="42" spans="1:6" ht="25.5" x14ac:dyDescent="0.2">
      <c r="A42" s="122"/>
      <c r="B42" s="52" t="s">
        <v>143</v>
      </c>
      <c r="C42" s="63">
        <v>375</v>
      </c>
      <c r="D42" s="48" t="s">
        <v>62</v>
      </c>
      <c r="E42" s="59"/>
      <c r="F42" s="49">
        <f>C42*E42</f>
        <v>0</v>
      </c>
    </row>
    <row r="43" spans="1:6" x14ac:dyDescent="0.2">
      <c r="A43" s="123"/>
      <c r="B43" s="84"/>
      <c r="C43" s="64"/>
      <c r="D43" s="93"/>
      <c r="E43" s="94"/>
      <c r="F43" s="94"/>
    </row>
    <row r="44" spans="1:6" x14ac:dyDescent="0.2">
      <c r="A44" s="124"/>
      <c r="B44" s="88"/>
      <c r="C44" s="67"/>
      <c r="D44" s="61"/>
      <c r="E44" s="62"/>
      <c r="F44" s="62"/>
    </row>
    <row r="45" spans="1:6" x14ac:dyDescent="0.2">
      <c r="A45" s="117">
        <f>COUNT($A$7:A44)+1</f>
        <v>8</v>
      </c>
      <c r="B45" s="108" t="s">
        <v>119</v>
      </c>
      <c r="C45" s="63"/>
      <c r="D45" s="29"/>
      <c r="E45" s="46"/>
      <c r="F45" s="46"/>
    </row>
    <row r="46" spans="1:6" ht="51" x14ac:dyDescent="0.2">
      <c r="A46" s="122"/>
      <c r="B46" s="52" t="s">
        <v>120</v>
      </c>
      <c r="C46" s="63"/>
      <c r="D46" s="29"/>
      <c r="E46" s="46"/>
      <c r="F46" s="46"/>
    </row>
    <row r="47" spans="1:6" x14ac:dyDescent="0.2">
      <c r="A47" s="122"/>
      <c r="B47" s="85"/>
      <c r="C47" s="63">
        <v>1</v>
      </c>
      <c r="D47" s="29" t="s">
        <v>1</v>
      </c>
      <c r="E47" s="58"/>
      <c r="F47" s="46">
        <f>C47*E47</f>
        <v>0</v>
      </c>
    </row>
    <row r="48" spans="1:6" x14ac:dyDescent="0.2">
      <c r="A48" s="123"/>
      <c r="B48" s="109"/>
      <c r="C48" s="64"/>
      <c r="D48" s="65"/>
      <c r="E48" s="66"/>
      <c r="F48" s="66"/>
    </row>
    <row r="49" spans="1:6" x14ac:dyDescent="0.2">
      <c r="A49" s="124"/>
      <c r="B49" s="88"/>
      <c r="C49" s="67"/>
      <c r="D49" s="61"/>
      <c r="E49" s="62"/>
      <c r="F49" s="62"/>
    </row>
    <row r="50" spans="1:6" x14ac:dyDescent="0.2">
      <c r="A50" s="117">
        <f>COUNT($A$7:A49)+1</f>
        <v>9</v>
      </c>
      <c r="B50" s="105" t="s">
        <v>121</v>
      </c>
      <c r="C50" s="63"/>
      <c r="D50" s="29"/>
      <c r="E50" s="46"/>
      <c r="F50" s="46"/>
    </row>
    <row r="51" spans="1:6" ht="38.25" x14ac:dyDescent="0.2">
      <c r="A51" s="122"/>
      <c r="B51" s="73" t="s">
        <v>122</v>
      </c>
      <c r="C51" s="63"/>
      <c r="D51" s="29"/>
      <c r="E51" s="46"/>
      <c r="F51" s="46"/>
    </row>
    <row r="52" spans="1:6" x14ac:dyDescent="0.2">
      <c r="A52" s="122"/>
      <c r="B52" s="85"/>
      <c r="C52" s="63">
        <v>2</v>
      </c>
      <c r="D52" s="29" t="s">
        <v>1</v>
      </c>
      <c r="E52" s="58"/>
      <c r="F52" s="46">
        <f t="shared" ref="F52" si="0">C52*E52</f>
        <v>0</v>
      </c>
    </row>
    <row r="53" spans="1:6" x14ac:dyDescent="0.2">
      <c r="A53" s="123"/>
      <c r="B53" s="109"/>
      <c r="C53" s="64"/>
      <c r="D53" s="65"/>
      <c r="E53" s="66"/>
      <c r="F53" s="66"/>
    </row>
    <row r="54" spans="1:6" x14ac:dyDescent="0.2">
      <c r="A54" s="124"/>
      <c r="B54" s="88"/>
      <c r="C54" s="67"/>
      <c r="D54" s="61"/>
      <c r="E54" s="62"/>
      <c r="F54" s="62"/>
    </row>
    <row r="55" spans="1:6" x14ac:dyDescent="0.2">
      <c r="A55" s="117">
        <f>COUNT($A$7:A54)+1</f>
        <v>10</v>
      </c>
      <c r="B55" s="51" t="s">
        <v>30</v>
      </c>
      <c r="C55" s="63"/>
      <c r="D55" s="29"/>
      <c r="E55" s="46"/>
      <c r="F55" s="46"/>
    </row>
    <row r="56" spans="1:6" ht="25.5" x14ac:dyDescent="0.2">
      <c r="A56" s="122"/>
      <c r="B56" s="52" t="s">
        <v>29</v>
      </c>
      <c r="C56" s="63"/>
      <c r="D56" s="29"/>
      <c r="E56" s="46"/>
      <c r="F56" s="47"/>
    </row>
    <row r="57" spans="1:6" ht="14.25" x14ac:dyDescent="0.2">
      <c r="A57" s="122"/>
      <c r="B57" s="52"/>
      <c r="C57" s="63">
        <v>100</v>
      </c>
      <c r="D57" s="29" t="s">
        <v>62</v>
      </c>
      <c r="E57" s="58"/>
      <c r="F57" s="46">
        <f>C57*E57</f>
        <v>0</v>
      </c>
    </row>
    <row r="58" spans="1:6" x14ac:dyDescent="0.2">
      <c r="A58" s="123"/>
      <c r="B58" s="84"/>
      <c r="C58" s="64"/>
      <c r="D58" s="65"/>
      <c r="E58" s="66"/>
      <c r="F58" s="66"/>
    </row>
    <row r="59" spans="1:6" x14ac:dyDescent="0.2">
      <c r="A59" s="124"/>
      <c r="B59" s="83"/>
      <c r="C59" s="67"/>
      <c r="D59" s="61"/>
      <c r="E59" s="62"/>
      <c r="F59" s="62"/>
    </row>
    <row r="60" spans="1:6" ht="25.5" x14ac:dyDescent="0.2">
      <c r="A60" s="117">
        <f>COUNT($A$7:A59)+1</f>
        <v>11</v>
      </c>
      <c r="B60" s="51" t="s">
        <v>123</v>
      </c>
      <c r="C60" s="63"/>
      <c r="D60" s="29"/>
      <c r="E60" s="46"/>
      <c r="F60" s="47"/>
    </row>
    <row r="61" spans="1:6" ht="63.75" x14ac:dyDescent="0.2">
      <c r="A61" s="122"/>
      <c r="B61" s="52" t="s">
        <v>171</v>
      </c>
      <c r="C61" s="63"/>
      <c r="D61" s="29"/>
      <c r="E61" s="46"/>
      <c r="F61" s="47"/>
    </row>
    <row r="62" spans="1:6" ht="14.25" x14ac:dyDescent="0.2">
      <c r="A62" s="122"/>
      <c r="B62" s="52" t="s">
        <v>49</v>
      </c>
      <c r="C62" s="63">
        <v>115</v>
      </c>
      <c r="D62" s="29" t="s">
        <v>61</v>
      </c>
      <c r="E62" s="58"/>
      <c r="F62" s="46">
        <f>C62*E62</f>
        <v>0</v>
      </c>
    </row>
    <row r="63" spans="1:6" ht="14.25" x14ac:dyDescent="0.2">
      <c r="A63" s="122"/>
      <c r="B63" s="52" t="s">
        <v>50</v>
      </c>
      <c r="C63" s="63">
        <v>30</v>
      </c>
      <c r="D63" s="29" t="s">
        <v>61</v>
      </c>
      <c r="E63" s="58"/>
      <c r="F63" s="46">
        <f>C63*E63</f>
        <v>0</v>
      </c>
    </row>
    <row r="64" spans="1:6" x14ac:dyDescent="0.2">
      <c r="A64" s="123"/>
      <c r="B64" s="84"/>
      <c r="C64" s="64"/>
      <c r="D64" s="65"/>
      <c r="E64" s="66"/>
      <c r="F64" s="66"/>
    </row>
    <row r="65" spans="1:6" x14ac:dyDescent="0.2">
      <c r="A65" s="124"/>
      <c r="B65" s="83"/>
      <c r="C65" s="67"/>
      <c r="D65" s="61"/>
      <c r="E65" s="62"/>
      <c r="F65" s="62"/>
    </row>
    <row r="66" spans="1:6" x14ac:dyDescent="0.2">
      <c r="A66" s="117">
        <f>COUNT($A$7:A65)+1</f>
        <v>12</v>
      </c>
      <c r="B66" s="51" t="s">
        <v>33</v>
      </c>
      <c r="C66" s="63"/>
      <c r="D66" s="29"/>
      <c r="E66" s="46"/>
      <c r="F66" s="46"/>
    </row>
    <row r="67" spans="1:6" ht="76.5" x14ac:dyDescent="0.2">
      <c r="A67" s="122"/>
      <c r="B67" s="52" t="s">
        <v>125</v>
      </c>
      <c r="C67" s="63"/>
      <c r="D67" s="29"/>
      <c r="E67" s="46"/>
      <c r="F67" s="46"/>
    </row>
    <row r="68" spans="1:6" ht="14.25" x14ac:dyDescent="0.2">
      <c r="A68" s="122"/>
      <c r="B68" s="52"/>
      <c r="C68" s="63">
        <v>25</v>
      </c>
      <c r="D68" s="29" t="s">
        <v>61</v>
      </c>
      <c r="E68" s="58"/>
      <c r="F68" s="46">
        <f>C68*E68</f>
        <v>0</v>
      </c>
    </row>
    <row r="69" spans="1:6" x14ac:dyDescent="0.2">
      <c r="A69" s="123"/>
      <c r="B69" s="84"/>
      <c r="C69" s="64"/>
      <c r="D69" s="65"/>
      <c r="E69" s="66"/>
      <c r="F69" s="66"/>
    </row>
    <row r="70" spans="1:6" x14ac:dyDescent="0.2">
      <c r="A70" s="124"/>
      <c r="B70" s="83"/>
      <c r="C70" s="67"/>
      <c r="D70" s="61"/>
      <c r="E70" s="62"/>
      <c r="F70" s="62"/>
    </row>
    <row r="71" spans="1:6" x14ac:dyDescent="0.2">
      <c r="A71" s="117">
        <f>COUNT($A$7:A70)+1</f>
        <v>13</v>
      </c>
      <c r="B71" s="51" t="s">
        <v>39</v>
      </c>
      <c r="C71" s="63"/>
      <c r="D71" s="29"/>
      <c r="E71" s="46"/>
      <c r="F71" s="46"/>
    </row>
    <row r="72" spans="1:6" ht="63.75" x14ac:dyDescent="0.2">
      <c r="A72" s="122"/>
      <c r="B72" s="52" t="s">
        <v>167</v>
      </c>
      <c r="C72" s="63"/>
      <c r="D72" s="29"/>
      <c r="E72" s="46"/>
      <c r="F72" s="46"/>
    </row>
    <row r="73" spans="1:6" ht="14.25" x14ac:dyDescent="0.2">
      <c r="A73" s="122"/>
      <c r="B73" s="52"/>
      <c r="C73" s="63">
        <v>20</v>
      </c>
      <c r="D73" s="29" t="s">
        <v>61</v>
      </c>
      <c r="E73" s="58"/>
      <c r="F73" s="46">
        <f>C73*E73</f>
        <v>0</v>
      </c>
    </row>
    <row r="74" spans="1:6" x14ac:dyDescent="0.2">
      <c r="A74" s="123"/>
      <c r="B74" s="84"/>
      <c r="C74" s="64"/>
      <c r="D74" s="65"/>
      <c r="E74" s="66"/>
      <c r="F74" s="66"/>
    </row>
    <row r="75" spans="1:6" x14ac:dyDescent="0.2">
      <c r="A75" s="124"/>
      <c r="B75" s="83"/>
      <c r="C75" s="67"/>
      <c r="D75" s="61"/>
      <c r="E75" s="62"/>
      <c r="F75" s="62"/>
    </row>
    <row r="76" spans="1:6" x14ac:dyDescent="0.2">
      <c r="A76" s="117">
        <f>COUNT($A$7:A75)+1</f>
        <v>14</v>
      </c>
      <c r="B76" s="51" t="s">
        <v>126</v>
      </c>
      <c r="C76" s="63"/>
      <c r="D76" s="29"/>
      <c r="E76" s="46"/>
      <c r="F76" s="46"/>
    </row>
    <row r="77" spans="1:6" ht="89.25" x14ac:dyDescent="0.2">
      <c r="A77" s="122"/>
      <c r="B77" s="52" t="s">
        <v>168</v>
      </c>
      <c r="C77" s="63"/>
      <c r="D77" s="29"/>
      <c r="E77" s="46"/>
      <c r="F77" s="46"/>
    </row>
    <row r="78" spans="1:6" ht="14.25" x14ac:dyDescent="0.2">
      <c r="A78" s="122"/>
      <c r="B78" s="52"/>
      <c r="C78" s="63">
        <v>60</v>
      </c>
      <c r="D78" s="29" t="s">
        <v>61</v>
      </c>
      <c r="E78" s="58"/>
      <c r="F78" s="46">
        <f>C78*E78</f>
        <v>0</v>
      </c>
    </row>
    <row r="79" spans="1:6" x14ac:dyDescent="0.2">
      <c r="A79" s="123"/>
      <c r="B79" s="84"/>
      <c r="C79" s="64"/>
      <c r="D79" s="65"/>
      <c r="E79" s="66"/>
      <c r="F79" s="66"/>
    </row>
    <row r="80" spans="1:6" x14ac:dyDescent="0.2">
      <c r="A80" s="124"/>
      <c r="B80" s="83"/>
      <c r="C80" s="67"/>
      <c r="D80" s="61"/>
      <c r="E80" s="62"/>
      <c r="F80" s="62"/>
    </row>
    <row r="81" spans="1:6" x14ac:dyDescent="0.2">
      <c r="A81" s="117">
        <f>COUNT($A$7:A80)+1</f>
        <v>15</v>
      </c>
      <c r="B81" s="51" t="s">
        <v>127</v>
      </c>
      <c r="C81" s="63"/>
      <c r="D81" s="29"/>
      <c r="E81" s="46"/>
      <c r="F81" s="47"/>
    </row>
    <row r="82" spans="1:6" ht="63.75" x14ac:dyDescent="0.2">
      <c r="A82" s="122"/>
      <c r="B82" s="52" t="s">
        <v>169</v>
      </c>
      <c r="C82" s="63"/>
      <c r="D82" s="29"/>
      <c r="E82" s="46"/>
      <c r="F82" s="47"/>
    </row>
    <row r="83" spans="1:6" ht="14.25" x14ac:dyDescent="0.2">
      <c r="A83" s="122"/>
      <c r="B83" s="52"/>
      <c r="C83" s="63">
        <v>40</v>
      </c>
      <c r="D83" s="29" t="s">
        <v>61</v>
      </c>
      <c r="E83" s="58"/>
      <c r="F83" s="46">
        <f>C83*E83</f>
        <v>0</v>
      </c>
    </row>
    <row r="84" spans="1:6" x14ac:dyDescent="0.2">
      <c r="A84" s="123"/>
      <c r="B84" s="84"/>
      <c r="C84" s="64"/>
      <c r="D84" s="65"/>
      <c r="E84" s="66"/>
      <c r="F84" s="66"/>
    </row>
    <row r="85" spans="1:6" x14ac:dyDescent="0.2">
      <c r="A85" s="124"/>
      <c r="B85" s="88"/>
      <c r="C85" s="67"/>
      <c r="D85" s="111"/>
      <c r="E85" s="89"/>
      <c r="F85" s="89"/>
    </row>
    <row r="86" spans="1:6" x14ac:dyDescent="0.2">
      <c r="A86" s="117">
        <f>COUNT($A$7:A85)+1</f>
        <v>16</v>
      </c>
      <c r="B86" s="51" t="s">
        <v>32</v>
      </c>
      <c r="C86" s="63"/>
      <c r="D86" s="29"/>
      <c r="E86" s="46"/>
      <c r="F86" s="46"/>
    </row>
    <row r="87" spans="1:6" ht="38.25" x14ac:dyDescent="0.2">
      <c r="A87" s="122"/>
      <c r="B87" s="52" t="s">
        <v>31</v>
      </c>
      <c r="C87" s="63"/>
      <c r="D87" s="29"/>
      <c r="E87" s="46"/>
      <c r="F87" s="47"/>
    </row>
    <row r="88" spans="1:6" ht="14.25" x14ac:dyDescent="0.2">
      <c r="A88" s="122"/>
      <c r="B88" s="52"/>
      <c r="C88" s="63">
        <v>160</v>
      </c>
      <c r="D88" s="29" t="s">
        <v>61</v>
      </c>
      <c r="E88" s="58"/>
      <c r="F88" s="46">
        <f>C88*E88</f>
        <v>0</v>
      </c>
    </row>
    <row r="89" spans="1:6" x14ac:dyDescent="0.2">
      <c r="A89" s="123"/>
      <c r="B89" s="84"/>
      <c r="C89" s="64"/>
      <c r="D89" s="65"/>
      <c r="E89" s="66"/>
      <c r="F89" s="66"/>
    </row>
    <row r="90" spans="1:6" x14ac:dyDescent="0.2">
      <c r="A90" s="124"/>
      <c r="B90" s="83"/>
      <c r="C90" s="67"/>
      <c r="D90" s="61"/>
      <c r="E90" s="62"/>
      <c r="F90" s="62"/>
    </row>
    <row r="91" spans="1:6" x14ac:dyDescent="0.2">
      <c r="A91" s="117">
        <f>COUNT($A$7:A90)+1</f>
        <v>17</v>
      </c>
      <c r="B91" s="51" t="s">
        <v>36</v>
      </c>
      <c r="C91" s="63"/>
      <c r="D91" s="29"/>
      <c r="E91" s="46"/>
      <c r="F91" s="46"/>
    </row>
    <row r="92" spans="1:6" ht="38.25" x14ac:dyDescent="0.2">
      <c r="A92" s="122"/>
      <c r="B92" s="52" t="s">
        <v>55</v>
      </c>
      <c r="C92" s="63"/>
      <c r="D92" s="29"/>
      <c r="E92" s="46"/>
      <c r="F92" s="47"/>
    </row>
    <row r="93" spans="1:6" ht="14.25" x14ac:dyDescent="0.2">
      <c r="A93" s="122"/>
      <c r="B93" s="52"/>
      <c r="C93" s="63">
        <v>125</v>
      </c>
      <c r="D93" s="29" t="s">
        <v>56</v>
      </c>
      <c r="E93" s="58"/>
      <c r="F93" s="46">
        <f>C93*E93</f>
        <v>0</v>
      </c>
    </row>
    <row r="94" spans="1:6" x14ac:dyDescent="0.2">
      <c r="A94" s="123"/>
      <c r="B94" s="84"/>
      <c r="C94" s="64"/>
      <c r="D94" s="65"/>
      <c r="E94" s="66"/>
      <c r="F94" s="66"/>
    </row>
    <row r="95" spans="1:6" x14ac:dyDescent="0.2">
      <c r="A95" s="124"/>
      <c r="B95" s="83"/>
      <c r="C95" s="67"/>
      <c r="D95" s="61"/>
      <c r="E95" s="62"/>
      <c r="F95" s="62"/>
    </row>
    <row r="96" spans="1:6" x14ac:dyDescent="0.2">
      <c r="A96" s="117">
        <f>COUNT($A$7:A95)+1</f>
        <v>18</v>
      </c>
      <c r="B96" s="51" t="s">
        <v>40</v>
      </c>
      <c r="C96" s="63"/>
      <c r="D96" s="29"/>
      <c r="E96" s="46"/>
      <c r="F96" s="47"/>
    </row>
    <row r="97" spans="1:6" ht="38.25" x14ac:dyDescent="0.2">
      <c r="A97" s="122"/>
      <c r="B97" s="52" t="s">
        <v>129</v>
      </c>
      <c r="C97" s="63"/>
      <c r="D97" s="29"/>
      <c r="E97" s="46"/>
      <c r="F97" s="47"/>
    </row>
    <row r="98" spans="1:6" x14ac:dyDescent="0.2">
      <c r="A98" s="122"/>
      <c r="B98" s="52"/>
      <c r="C98" s="63">
        <v>2</v>
      </c>
      <c r="D98" s="29" t="s">
        <v>1</v>
      </c>
      <c r="E98" s="58"/>
      <c r="F98" s="46">
        <f>C98*E98</f>
        <v>0</v>
      </c>
    </row>
    <row r="99" spans="1:6" x14ac:dyDescent="0.2">
      <c r="A99" s="123"/>
      <c r="B99" s="84"/>
      <c r="C99" s="64"/>
      <c r="D99" s="65"/>
      <c r="E99" s="66"/>
      <c r="F99" s="66"/>
    </row>
    <row r="100" spans="1:6" x14ac:dyDescent="0.2">
      <c r="A100" s="124"/>
      <c r="B100" s="83"/>
      <c r="C100" s="67"/>
      <c r="D100" s="61"/>
      <c r="E100" s="62"/>
      <c r="F100" s="62"/>
    </row>
    <row r="101" spans="1:6" x14ac:dyDescent="0.2">
      <c r="A101" s="117">
        <f>COUNT($A$7:A100)+1</f>
        <v>19</v>
      </c>
      <c r="B101" s="51" t="s">
        <v>42</v>
      </c>
      <c r="C101" s="63"/>
      <c r="D101" s="29"/>
      <c r="E101" s="46"/>
      <c r="F101" s="46"/>
    </row>
    <row r="102" spans="1:6" ht="25.5" x14ac:dyDescent="0.2">
      <c r="A102" s="122"/>
      <c r="B102" s="52" t="s">
        <v>41</v>
      </c>
      <c r="C102" s="63"/>
      <c r="D102" s="29"/>
      <c r="E102" s="46"/>
      <c r="F102" s="47"/>
    </row>
    <row r="103" spans="1:6" x14ac:dyDescent="0.2">
      <c r="A103" s="122"/>
      <c r="B103" s="52"/>
      <c r="C103" s="63">
        <v>2</v>
      </c>
      <c r="D103" s="29" t="s">
        <v>1</v>
      </c>
      <c r="E103" s="58"/>
      <c r="F103" s="46">
        <f>C103*E103</f>
        <v>0</v>
      </c>
    </row>
    <row r="104" spans="1:6" x14ac:dyDescent="0.2">
      <c r="A104" s="123"/>
      <c r="B104" s="84"/>
      <c r="C104" s="64"/>
      <c r="D104" s="65"/>
      <c r="E104" s="66"/>
      <c r="F104" s="66"/>
    </row>
    <row r="105" spans="1:6" x14ac:dyDescent="0.2">
      <c r="A105" s="124"/>
      <c r="B105" s="83"/>
      <c r="C105" s="67"/>
      <c r="D105" s="61"/>
      <c r="E105" s="62"/>
      <c r="F105" s="60"/>
    </row>
    <row r="106" spans="1:6" x14ac:dyDescent="0.2">
      <c r="A106" s="117">
        <f>COUNT($A$7:A105)+1</f>
        <v>20</v>
      </c>
      <c r="B106" s="51" t="s">
        <v>37</v>
      </c>
      <c r="C106" s="63"/>
      <c r="D106" s="29"/>
      <c r="E106" s="46"/>
      <c r="F106" s="47"/>
    </row>
    <row r="107" spans="1:6" ht="51" x14ac:dyDescent="0.2">
      <c r="A107" s="122"/>
      <c r="B107" s="52" t="s">
        <v>146</v>
      </c>
      <c r="C107" s="63"/>
      <c r="D107" s="29"/>
      <c r="E107" s="46"/>
      <c r="F107" s="47"/>
    </row>
    <row r="108" spans="1:6" x14ac:dyDescent="0.2">
      <c r="A108" s="122"/>
      <c r="B108" s="52"/>
      <c r="C108" s="63">
        <v>1</v>
      </c>
      <c r="D108" s="29" t="s">
        <v>1</v>
      </c>
      <c r="E108" s="58"/>
      <c r="F108" s="46">
        <f>C108*E108</f>
        <v>0</v>
      </c>
    </row>
    <row r="109" spans="1:6" x14ac:dyDescent="0.2">
      <c r="A109" s="123"/>
      <c r="B109" s="84"/>
      <c r="C109" s="64"/>
      <c r="D109" s="65"/>
      <c r="E109" s="66"/>
      <c r="F109" s="66"/>
    </row>
    <row r="110" spans="1:6" x14ac:dyDescent="0.2">
      <c r="A110" s="124"/>
      <c r="B110" s="83"/>
      <c r="C110" s="67"/>
      <c r="D110" s="61"/>
      <c r="E110" s="62"/>
      <c r="F110" s="60"/>
    </row>
    <row r="111" spans="1:6" x14ac:dyDescent="0.2">
      <c r="A111" s="117">
        <f>COUNT($A$7:A110)+1</f>
        <v>21</v>
      </c>
      <c r="B111" s="51" t="s">
        <v>38</v>
      </c>
      <c r="C111" s="63"/>
      <c r="D111" s="29"/>
      <c r="E111" s="46"/>
      <c r="F111" s="47"/>
    </row>
    <row r="112" spans="1:6" ht="102" x14ac:dyDescent="0.2">
      <c r="A112" s="122"/>
      <c r="B112" s="52" t="s">
        <v>147</v>
      </c>
      <c r="C112" s="63"/>
      <c r="D112" s="29"/>
      <c r="E112" s="46"/>
      <c r="F112" s="47"/>
    </row>
    <row r="113" spans="1:6" x14ac:dyDescent="0.2">
      <c r="A113" s="122"/>
      <c r="B113" s="52"/>
      <c r="C113" s="63">
        <v>1</v>
      </c>
      <c r="D113" s="29" t="s">
        <v>1</v>
      </c>
      <c r="E113" s="58"/>
      <c r="F113" s="46">
        <f>C113*E113</f>
        <v>0</v>
      </c>
    </row>
    <row r="114" spans="1:6" x14ac:dyDescent="0.2">
      <c r="A114" s="123"/>
      <c r="B114" s="84"/>
      <c r="C114" s="64"/>
      <c r="D114" s="65"/>
      <c r="E114" s="66"/>
      <c r="F114" s="66"/>
    </row>
    <row r="115" spans="1:6" x14ac:dyDescent="0.2">
      <c r="A115" s="124"/>
      <c r="B115" s="88"/>
      <c r="C115" s="41"/>
      <c r="D115" s="42"/>
      <c r="E115" s="43"/>
      <c r="F115" s="41"/>
    </row>
    <row r="116" spans="1:6" ht="25.5" x14ac:dyDescent="0.2">
      <c r="A116" s="117">
        <f>COUNT($A$7:A115)+1</f>
        <v>22</v>
      </c>
      <c r="B116" s="51" t="s">
        <v>43</v>
      </c>
      <c r="C116" s="47"/>
      <c r="D116" s="29"/>
      <c r="E116" s="77"/>
      <c r="F116" s="47"/>
    </row>
    <row r="117" spans="1:6" ht="102" x14ac:dyDescent="0.2">
      <c r="A117" s="120"/>
      <c r="B117" s="52" t="s">
        <v>139</v>
      </c>
      <c r="C117" s="47"/>
      <c r="D117" s="29"/>
      <c r="E117" s="46"/>
      <c r="F117" s="47"/>
    </row>
    <row r="118" spans="1:6" x14ac:dyDescent="0.2">
      <c r="A118" s="117"/>
      <c r="B118" s="112"/>
      <c r="C118" s="78"/>
      <c r="D118" s="79">
        <v>0.01</v>
      </c>
      <c r="E118" s="47"/>
      <c r="F118" s="46">
        <f>SUM(F7:F117)*D118</f>
        <v>0</v>
      </c>
    </row>
    <row r="119" spans="1:6" x14ac:dyDescent="0.2">
      <c r="A119" s="119"/>
      <c r="B119" s="113"/>
      <c r="C119" s="114"/>
      <c r="D119" s="115"/>
      <c r="E119" s="80"/>
      <c r="F119" s="66"/>
    </row>
    <row r="120" spans="1:6" x14ac:dyDescent="0.2">
      <c r="A120" s="121"/>
      <c r="B120" s="83"/>
      <c r="C120" s="60"/>
      <c r="D120" s="61"/>
      <c r="E120" s="185"/>
      <c r="F120" s="62"/>
    </row>
    <row r="121" spans="1:6" x14ac:dyDescent="0.2">
      <c r="A121" s="117">
        <f>COUNT($A$7:A120)+1</f>
        <v>23</v>
      </c>
      <c r="B121" s="51" t="s">
        <v>45</v>
      </c>
      <c r="C121" s="47"/>
      <c r="D121" s="29"/>
      <c r="E121" s="77"/>
      <c r="F121" s="46"/>
    </row>
    <row r="122" spans="1:6" ht="38.25" x14ac:dyDescent="0.2">
      <c r="A122" s="120"/>
      <c r="B122" s="52" t="s">
        <v>44</v>
      </c>
      <c r="C122" s="47"/>
      <c r="D122" s="29"/>
      <c r="E122" s="47"/>
      <c r="F122" s="46"/>
    </row>
    <row r="123" spans="1:6" x14ac:dyDescent="0.2">
      <c r="A123" s="120"/>
      <c r="B123" s="52"/>
      <c r="C123" s="78"/>
      <c r="D123" s="79">
        <v>0.02</v>
      </c>
      <c r="E123" s="47"/>
      <c r="F123" s="46">
        <f>SUM(F7:F116)*D123</f>
        <v>0</v>
      </c>
    </row>
    <row r="124" spans="1:6" x14ac:dyDescent="0.2">
      <c r="A124" s="125"/>
      <c r="B124" s="84"/>
      <c r="C124" s="80"/>
      <c r="D124" s="65"/>
      <c r="E124" s="80"/>
      <c r="F124" s="80"/>
    </row>
    <row r="125" spans="1:6" x14ac:dyDescent="0.2">
      <c r="A125" s="120"/>
      <c r="B125" s="52"/>
      <c r="C125" s="47"/>
      <c r="D125" s="29"/>
      <c r="E125" s="47"/>
      <c r="F125" s="47"/>
    </row>
    <row r="126" spans="1:6" x14ac:dyDescent="0.2">
      <c r="A126" s="117">
        <f>COUNT($A$7:A124)+1</f>
        <v>24</v>
      </c>
      <c r="B126" s="51" t="s">
        <v>140</v>
      </c>
      <c r="C126" s="47"/>
      <c r="D126" s="29"/>
      <c r="E126" s="47"/>
      <c r="F126" s="47"/>
    </row>
    <row r="127" spans="1:6" ht="38.25" x14ac:dyDescent="0.2">
      <c r="A127" s="120"/>
      <c r="B127" s="52" t="s">
        <v>46</v>
      </c>
      <c r="C127" s="78"/>
      <c r="D127" s="79">
        <v>0.1</v>
      </c>
      <c r="E127" s="47"/>
      <c r="F127" s="46">
        <f>SUM(F7:F116)*D127</f>
        <v>0</v>
      </c>
    </row>
    <row r="128" spans="1:6" x14ac:dyDescent="0.2">
      <c r="A128" s="125"/>
      <c r="B128" s="85"/>
      <c r="C128" s="47"/>
      <c r="D128" s="29"/>
      <c r="E128" s="77"/>
      <c r="F128" s="47"/>
    </row>
    <row r="129" spans="1:6" x14ac:dyDescent="0.2">
      <c r="A129" s="53"/>
      <c r="B129" s="86" t="s">
        <v>3</v>
      </c>
      <c r="C129" s="54"/>
      <c r="D129" s="55"/>
      <c r="E129" s="56" t="s">
        <v>60</v>
      </c>
      <c r="F129" s="56">
        <f>SUM(F9:F128)</f>
        <v>0</v>
      </c>
    </row>
  </sheetData>
  <sheetProtection algorithmName="SHA-512" hashValue="ICMQhXbBdEIf4ESM+mKRQimPH2npKMOQLGSF0E6C5VMxkSJs4ZuXeXKYrcwNlXfZey+DwM3rVJ5DR5bGYqF7RA==" saltValue="kY9HiytAzHadK+asVSHa5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4" manualBreakCount="4">
    <brk id="26" max="5" man="1"/>
    <brk id="53" max="5" man="1"/>
    <brk id="79" max="5" man="1"/>
    <brk id="10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8"/>
  <sheetViews>
    <sheetView topLeftCell="A9" zoomScaleNormal="100" zoomScaleSheetLayoutView="100" workbookViewId="0">
      <selection activeCell="E21" sqref="E21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189</v>
      </c>
      <c r="B3" s="81" t="s">
        <v>247</v>
      </c>
      <c r="C3" s="35"/>
      <c r="D3" s="36"/>
    </row>
    <row r="4" spans="1:6" x14ac:dyDescent="0.2">
      <c r="A4" s="34"/>
      <c r="B4" s="81" t="s">
        <v>246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30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24"/>
      <c r="B11" s="83"/>
      <c r="C11" s="67"/>
      <c r="D11" s="61"/>
      <c r="E11" s="62"/>
      <c r="F11" s="60"/>
    </row>
    <row r="12" spans="1:6" x14ac:dyDescent="0.2">
      <c r="A12" s="117">
        <f>COUNT($A$7:A11)+1</f>
        <v>2</v>
      </c>
      <c r="B12" s="51" t="s">
        <v>21</v>
      </c>
      <c r="C12" s="63"/>
      <c r="D12" s="29"/>
      <c r="E12" s="46"/>
      <c r="F12" s="47"/>
    </row>
    <row r="13" spans="1:6" ht="51" x14ac:dyDescent="0.2">
      <c r="A13" s="122"/>
      <c r="B13" s="52" t="s">
        <v>48</v>
      </c>
      <c r="C13" s="63"/>
      <c r="D13" s="29"/>
      <c r="E13" s="46"/>
      <c r="F13" s="47"/>
    </row>
    <row r="14" spans="1:6" ht="14.25" x14ac:dyDescent="0.2">
      <c r="A14" s="122"/>
      <c r="B14" s="52"/>
      <c r="C14" s="63">
        <v>50</v>
      </c>
      <c r="D14" s="29" t="s">
        <v>62</v>
      </c>
      <c r="E14" s="58"/>
      <c r="F14" s="46">
        <f>C14*E14</f>
        <v>0</v>
      </c>
    </row>
    <row r="15" spans="1:6" x14ac:dyDescent="0.2">
      <c r="A15" s="123"/>
      <c r="B15" s="84"/>
      <c r="C15" s="64"/>
      <c r="D15" s="65"/>
      <c r="E15" s="66"/>
      <c r="F15" s="66"/>
    </row>
    <row r="16" spans="1:6" x14ac:dyDescent="0.2">
      <c r="A16" s="124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108</v>
      </c>
      <c r="C17" s="63"/>
      <c r="D17" s="29"/>
      <c r="E17" s="46"/>
      <c r="F17" s="47"/>
    </row>
    <row r="18" spans="1:6" ht="89.25" x14ac:dyDescent="0.2">
      <c r="A18" s="122"/>
      <c r="B18" s="52" t="s">
        <v>142</v>
      </c>
      <c r="C18" s="63"/>
      <c r="D18" s="29"/>
      <c r="E18" s="46"/>
      <c r="F18" s="47"/>
    </row>
    <row r="19" spans="1:6" x14ac:dyDescent="0.2">
      <c r="A19" s="122"/>
      <c r="B19" s="51" t="s">
        <v>109</v>
      </c>
      <c r="C19" s="63"/>
      <c r="D19" s="29"/>
      <c r="E19" s="46"/>
      <c r="F19" s="47"/>
    </row>
    <row r="20" spans="1:6" ht="25.5" x14ac:dyDescent="0.2">
      <c r="A20" s="122"/>
      <c r="B20" s="52" t="s">
        <v>110</v>
      </c>
      <c r="C20" s="63">
        <v>50</v>
      </c>
      <c r="D20" s="48" t="s">
        <v>62</v>
      </c>
      <c r="E20" s="59"/>
      <c r="F20" s="49">
        <f>C20*E20</f>
        <v>0</v>
      </c>
    </row>
    <row r="21" spans="1:6" ht="25.5" x14ac:dyDescent="0.2">
      <c r="A21" s="122"/>
      <c r="B21" s="52" t="s">
        <v>143</v>
      </c>
      <c r="C21" s="63">
        <v>50</v>
      </c>
      <c r="D21" s="48" t="s">
        <v>62</v>
      </c>
      <c r="E21" s="59"/>
      <c r="F21" s="49">
        <f>C21*E21</f>
        <v>0</v>
      </c>
    </row>
    <row r="22" spans="1:6" x14ac:dyDescent="0.2">
      <c r="A22" s="123"/>
      <c r="B22" s="84"/>
      <c r="C22" s="64"/>
      <c r="D22" s="93"/>
      <c r="E22" s="94"/>
      <c r="F22" s="94"/>
    </row>
    <row r="23" spans="1:6" x14ac:dyDescent="0.2">
      <c r="A23" s="124"/>
      <c r="B23" s="88"/>
      <c r="C23" s="67"/>
      <c r="D23" s="61"/>
      <c r="E23" s="62"/>
      <c r="F23" s="62"/>
    </row>
    <row r="24" spans="1:6" x14ac:dyDescent="0.2">
      <c r="A24" s="117">
        <f>COUNT($A$7:A23)+1</f>
        <v>4</v>
      </c>
      <c r="B24" s="51" t="s">
        <v>30</v>
      </c>
      <c r="C24" s="63"/>
      <c r="D24" s="29"/>
      <c r="E24" s="46"/>
      <c r="F24" s="46"/>
    </row>
    <row r="25" spans="1:6" ht="25.5" x14ac:dyDescent="0.2">
      <c r="A25" s="122"/>
      <c r="B25" s="52" t="s">
        <v>29</v>
      </c>
      <c r="C25" s="63"/>
      <c r="D25" s="29"/>
      <c r="E25" s="46"/>
      <c r="F25" s="47"/>
    </row>
    <row r="26" spans="1:6" ht="14.25" x14ac:dyDescent="0.2">
      <c r="A26" s="122"/>
      <c r="B26" s="52"/>
      <c r="C26" s="63">
        <v>100</v>
      </c>
      <c r="D26" s="29" t="s">
        <v>62</v>
      </c>
      <c r="E26" s="58"/>
      <c r="F26" s="46">
        <f>C26*E26</f>
        <v>0</v>
      </c>
    </row>
    <row r="27" spans="1:6" x14ac:dyDescent="0.2">
      <c r="A27" s="123"/>
      <c r="B27" s="84"/>
      <c r="C27" s="64"/>
      <c r="D27" s="65"/>
      <c r="E27" s="66"/>
      <c r="F27" s="66"/>
    </row>
    <row r="28" spans="1:6" x14ac:dyDescent="0.2">
      <c r="A28" s="124"/>
      <c r="B28" s="83"/>
      <c r="C28" s="67"/>
      <c r="D28" s="61"/>
      <c r="E28" s="62"/>
      <c r="F28" s="62"/>
    </row>
    <row r="29" spans="1:6" ht="25.5" x14ac:dyDescent="0.2">
      <c r="A29" s="117">
        <f>COUNT($A$7:A28)+1</f>
        <v>5</v>
      </c>
      <c r="B29" s="51" t="s">
        <v>123</v>
      </c>
      <c r="C29" s="63"/>
      <c r="D29" s="29"/>
      <c r="E29" s="46"/>
      <c r="F29" s="47"/>
    </row>
    <row r="30" spans="1:6" ht="63.75" x14ac:dyDescent="0.2">
      <c r="A30" s="122"/>
      <c r="B30" s="52" t="s">
        <v>171</v>
      </c>
      <c r="C30" s="63"/>
      <c r="D30" s="29"/>
      <c r="E30" s="46"/>
      <c r="F30" s="47"/>
    </row>
    <row r="31" spans="1:6" ht="14.25" x14ac:dyDescent="0.2">
      <c r="A31" s="122"/>
      <c r="B31" s="52" t="s">
        <v>49</v>
      </c>
      <c r="C31" s="63">
        <v>28</v>
      </c>
      <c r="D31" s="29" t="s">
        <v>61</v>
      </c>
      <c r="E31" s="58"/>
      <c r="F31" s="46">
        <f>C31*E31</f>
        <v>0</v>
      </c>
    </row>
    <row r="32" spans="1:6" ht="14.25" x14ac:dyDescent="0.2">
      <c r="A32" s="122"/>
      <c r="B32" s="52" t="s">
        <v>50</v>
      </c>
      <c r="C32" s="63">
        <v>7</v>
      </c>
      <c r="D32" s="29" t="s">
        <v>61</v>
      </c>
      <c r="E32" s="58"/>
      <c r="F32" s="46">
        <f>C32*E32</f>
        <v>0</v>
      </c>
    </row>
    <row r="33" spans="1:6" x14ac:dyDescent="0.2">
      <c r="A33" s="123"/>
      <c r="B33" s="84"/>
      <c r="C33" s="64"/>
      <c r="D33" s="65"/>
      <c r="E33" s="66"/>
      <c r="F33" s="66"/>
    </row>
    <row r="34" spans="1:6" x14ac:dyDescent="0.2">
      <c r="A34" s="124"/>
      <c r="B34" s="83"/>
      <c r="C34" s="67"/>
      <c r="D34" s="61"/>
      <c r="E34" s="62"/>
      <c r="F34" s="62"/>
    </row>
    <row r="35" spans="1:6" x14ac:dyDescent="0.2">
      <c r="A35" s="117">
        <f>COUNT($A$7:A34)+1</f>
        <v>6</v>
      </c>
      <c r="B35" s="51" t="s">
        <v>33</v>
      </c>
      <c r="C35" s="63"/>
      <c r="D35" s="29"/>
      <c r="E35" s="46"/>
      <c r="F35" s="46"/>
    </row>
    <row r="36" spans="1:6" ht="76.5" x14ac:dyDescent="0.2">
      <c r="A36" s="122"/>
      <c r="B36" s="52" t="s">
        <v>125</v>
      </c>
      <c r="C36" s="63"/>
      <c r="D36" s="29"/>
      <c r="E36" s="46"/>
      <c r="F36" s="46"/>
    </row>
    <row r="37" spans="1:6" ht="14.25" x14ac:dyDescent="0.2">
      <c r="A37" s="122"/>
      <c r="B37" s="52"/>
      <c r="C37" s="63">
        <v>7</v>
      </c>
      <c r="D37" s="29" t="s">
        <v>61</v>
      </c>
      <c r="E37" s="58"/>
      <c r="F37" s="46">
        <f>C37*E37</f>
        <v>0</v>
      </c>
    </row>
    <row r="38" spans="1:6" x14ac:dyDescent="0.2">
      <c r="A38" s="123"/>
      <c r="B38" s="84"/>
      <c r="C38" s="64"/>
      <c r="D38" s="65"/>
      <c r="E38" s="66"/>
      <c r="F38" s="66"/>
    </row>
    <row r="39" spans="1:6" x14ac:dyDescent="0.2">
      <c r="A39" s="124"/>
      <c r="B39" s="83"/>
      <c r="C39" s="67"/>
      <c r="D39" s="61"/>
      <c r="E39" s="62"/>
      <c r="F39" s="62"/>
    </row>
    <row r="40" spans="1:6" x14ac:dyDescent="0.2">
      <c r="A40" s="117">
        <f>COUNT($A$7:A39)+1</f>
        <v>7</v>
      </c>
      <c r="B40" s="51" t="s">
        <v>39</v>
      </c>
      <c r="C40" s="63"/>
      <c r="D40" s="29"/>
      <c r="E40" s="46"/>
      <c r="F40" s="46"/>
    </row>
    <row r="41" spans="1:6" ht="63.75" x14ac:dyDescent="0.2">
      <c r="A41" s="122"/>
      <c r="B41" s="52" t="s">
        <v>167</v>
      </c>
      <c r="C41" s="63"/>
      <c r="D41" s="29"/>
      <c r="E41" s="46"/>
      <c r="F41" s="46"/>
    </row>
    <row r="42" spans="1:6" ht="14.25" x14ac:dyDescent="0.2">
      <c r="A42" s="122"/>
      <c r="B42" s="52"/>
      <c r="C42" s="63">
        <v>5</v>
      </c>
      <c r="D42" s="29" t="s">
        <v>61</v>
      </c>
      <c r="E42" s="58"/>
      <c r="F42" s="46">
        <f>C42*E42</f>
        <v>0</v>
      </c>
    </row>
    <row r="43" spans="1:6" x14ac:dyDescent="0.2">
      <c r="A43" s="123"/>
      <c r="B43" s="84"/>
      <c r="C43" s="64"/>
      <c r="D43" s="65"/>
      <c r="E43" s="66"/>
      <c r="F43" s="66"/>
    </row>
    <row r="44" spans="1:6" x14ac:dyDescent="0.2">
      <c r="A44" s="124"/>
      <c r="B44" s="83"/>
      <c r="C44" s="67"/>
      <c r="D44" s="61"/>
      <c r="E44" s="62"/>
      <c r="F44" s="62"/>
    </row>
    <row r="45" spans="1:6" x14ac:dyDescent="0.2">
      <c r="A45" s="117">
        <f>COUNT($A$7:A44)+1</f>
        <v>8</v>
      </c>
      <c r="B45" s="51" t="s">
        <v>126</v>
      </c>
      <c r="C45" s="63"/>
      <c r="D45" s="29"/>
      <c r="E45" s="46"/>
      <c r="F45" s="46"/>
    </row>
    <row r="46" spans="1:6" ht="89.25" x14ac:dyDescent="0.2">
      <c r="A46" s="122"/>
      <c r="B46" s="52" t="s">
        <v>168</v>
      </c>
      <c r="C46" s="63"/>
      <c r="D46" s="29"/>
      <c r="E46" s="46"/>
      <c r="F46" s="46"/>
    </row>
    <row r="47" spans="1:6" ht="14.25" x14ac:dyDescent="0.2">
      <c r="A47" s="122"/>
      <c r="B47" s="52"/>
      <c r="C47" s="63">
        <v>15</v>
      </c>
      <c r="D47" s="29" t="s">
        <v>61</v>
      </c>
      <c r="E47" s="58"/>
      <c r="F47" s="46">
        <f>C47*E47</f>
        <v>0</v>
      </c>
    </row>
    <row r="48" spans="1:6" x14ac:dyDescent="0.2">
      <c r="A48" s="123"/>
      <c r="B48" s="84"/>
      <c r="C48" s="64"/>
      <c r="D48" s="65"/>
      <c r="E48" s="66"/>
      <c r="F48" s="66"/>
    </row>
    <row r="49" spans="1:6" x14ac:dyDescent="0.2">
      <c r="A49" s="124"/>
      <c r="B49" s="83"/>
      <c r="C49" s="67"/>
      <c r="D49" s="61"/>
      <c r="E49" s="62"/>
      <c r="F49" s="62"/>
    </row>
    <row r="50" spans="1:6" x14ac:dyDescent="0.2">
      <c r="A50" s="117">
        <f>COUNT($A$7:A49)+1</f>
        <v>9</v>
      </c>
      <c r="B50" s="51" t="s">
        <v>127</v>
      </c>
      <c r="C50" s="63"/>
      <c r="D50" s="29"/>
      <c r="E50" s="46"/>
      <c r="F50" s="47"/>
    </row>
    <row r="51" spans="1:6" ht="63.75" x14ac:dyDescent="0.2">
      <c r="A51" s="122"/>
      <c r="B51" s="52" t="s">
        <v>169</v>
      </c>
      <c r="C51" s="63"/>
      <c r="D51" s="29"/>
      <c r="E51" s="46"/>
      <c r="F51" s="47"/>
    </row>
    <row r="52" spans="1:6" ht="14.25" x14ac:dyDescent="0.2">
      <c r="A52" s="122"/>
      <c r="B52" s="52"/>
      <c r="C52" s="63">
        <v>10</v>
      </c>
      <c r="D52" s="29" t="s">
        <v>61</v>
      </c>
      <c r="E52" s="58"/>
      <c r="F52" s="46">
        <f>C52*E52</f>
        <v>0</v>
      </c>
    </row>
    <row r="53" spans="1:6" x14ac:dyDescent="0.2">
      <c r="A53" s="123"/>
      <c r="B53" s="84"/>
      <c r="C53" s="64"/>
      <c r="D53" s="65"/>
      <c r="E53" s="66"/>
      <c r="F53" s="66"/>
    </row>
    <row r="54" spans="1:6" x14ac:dyDescent="0.2">
      <c r="A54" s="124"/>
      <c r="B54" s="88"/>
      <c r="C54" s="67"/>
      <c r="D54" s="111"/>
      <c r="E54" s="89"/>
      <c r="F54" s="89"/>
    </row>
    <row r="55" spans="1:6" x14ac:dyDescent="0.2">
      <c r="A55" s="117">
        <f>COUNT($A$7:A54)+1</f>
        <v>10</v>
      </c>
      <c r="B55" s="51" t="s">
        <v>32</v>
      </c>
      <c r="C55" s="63"/>
      <c r="D55" s="29"/>
      <c r="E55" s="46"/>
      <c r="F55" s="46"/>
    </row>
    <row r="56" spans="1:6" ht="38.25" x14ac:dyDescent="0.2">
      <c r="A56" s="122"/>
      <c r="B56" s="52" t="s">
        <v>31</v>
      </c>
      <c r="C56" s="63"/>
      <c r="D56" s="29"/>
      <c r="E56" s="46"/>
      <c r="F56" s="47"/>
    </row>
    <row r="57" spans="1:6" ht="14.25" x14ac:dyDescent="0.2">
      <c r="A57" s="122"/>
      <c r="B57" s="52"/>
      <c r="C57" s="63">
        <v>35</v>
      </c>
      <c r="D57" s="29" t="s">
        <v>61</v>
      </c>
      <c r="E57" s="58"/>
      <c r="F57" s="46">
        <f>C57*E57</f>
        <v>0</v>
      </c>
    </row>
    <row r="58" spans="1:6" x14ac:dyDescent="0.2">
      <c r="A58" s="123"/>
      <c r="B58" s="84"/>
      <c r="C58" s="64"/>
      <c r="D58" s="65"/>
      <c r="E58" s="66"/>
      <c r="F58" s="66"/>
    </row>
    <row r="59" spans="1:6" x14ac:dyDescent="0.2">
      <c r="A59" s="124"/>
      <c r="B59" s="83"/>
      <c r="C59" s="67"/>
      <c r="D59" s="61"/>
      <c r="E59" s="62"/>
      <c r="F59" s="62"/>
    </row>
    <row r="60" spans="1:6" x14ac:dyDescent="0.2">
      <c r="A60" s="117">
        <f>COUNT($A$7:A59)+1</f>
        <v>11</v>
      </c>
      <c r="B60" s="51" t="s">
        <v>36</v>
      </c>
      <c r="C60" s="63"/>
      <c r="D60" s="29"/>
      <c r="E60" s="46"/>
      <c r="F60" s="46"/>
    </row>
    <row r="61" spans="1:6" ht="38.25" x14ac:dyDescent="0.2">
      <c r="A61" s="122"/>
      <c r="B61" s="52" t="s">
        <v>55</v>
      </c>
      <c r="C61" s="63"/>
      <c r="D61" s="29"/>
      <c r="E61" s="46"/>
      <c r="F61" s="47"/>
    </row>
    <row r="62" spans="1:6" ht="14.25" x14ac:dyDescent="0.2">
      <c r="A62" s="122"/>
      <c r="B62" s="52"/>
      <c r="C62" s="63">
        <v>30</v>
      </c>
      <c r="D62" s="29" t="s">
        <v>56</v>
      </c>
      <c r="E62" s="58"/>
      <c r="F62" s="46">
        <f>C62*E62</f>
        <v>0</v>
      </c>
    </row>
    <row r="63" spans="1:6" x14ac:dyDescent="0.2">
      <c r="A63" s="123"/>
      <c r="B63" s="84"/>
      <c r="C63" s="64"/>
      <c r="D63" s="65"/>
      <c r="E63" s="66"/>
      <c r="F63" s="66"/>
    </row>
    <row r="64" spans="1:6" x14ac:dyDescent="0.2">
      <c r="A64" s="124"/>
      <c r="B64" s="83"/>
      <c r="C64" s="67"/>
      <c r="D64" s="61"/>
      <c r="E64" s="62"/>
      <c r="F64" s="62"/>
    </row>
    <row r="65" spans="1:6" x14ac:dyDescent="0.2">
      <c r="A65" s="117">
        <f>COUNT($A$7:A64)+1</f>
        <v>12</v>
      </c>
      <c r="B65" s="51" t="s">
        <v>40</v>
      </c>
      <c r="C65" s="63"/>
      <c r="D65" s="29"/>
      <c r="E65" s="46"/>
      <c r="F65" s="47"/>
    </row>
    <row r="66" spans="1:6" ht="38.25" x14ac:dyDescent="0.2">
      <c r="A66" s="122"/>
      <c r="B66" s="52" t="s">
        <v>129</v>
      </c>
      <c r="C66" s="63"/>
      <c r="D66" s="29"/>
      <c r="E66" s="46"/>
      <c r="F66" s="47"/>
    </row>
    <row r="67" spans="1:6" x14ac:dyDescent="0.2">
      <c r="A67" s="122"/>
      <c r="B67" s="52"/>
      <c r="C67" s="63">
        <v>1</v>
      </c>
      <c r="D67" s="29" t="s">
        <v>1</v>
      </c>
      <c r="E67" s="58"/>
      <c r="F67" s="46">
        <f>C67*E67</f>
        <v>0</v>
      </c>
    </row>
    <row r="68" spans="1:6" x14ac:dyDescent="0.2">
      <c r="A68" s="123"/>
      <c r="B68" s="84"/>
      <c r="C68" s="64"/>
      <c r="D68" s="65"/>
      <c r="E68" s="66"/>
      <c r="F68" s="66"/>
    </row>
    <row r="69" spans="1:6" x14ac:dyDescent="0.2">
      <c r="A69" s="124"/>
      <c r="B69" s="83"/>
      <c r="C69" s="67"/>
      <c r="D69" s="61"/>
      <c r="E69" s="62"/>
      <c r="F69" s="62"/>
    </row>
    <row r="70" spans="1:6" x14ac:dyDescent="0.2">
      <c r="A70" s="117">
        <f>COUNT($A$7:A69)+1</f>
        <v>13</v>
      </c>
      <c r="B70" s="51" t="s">
        <v>42</v>
      </c>
      <c r="C70" s="63"/>
      <c r="D70" s="29"/>
      <c r="E70" s="46"/>
      <c r="F70" s="46"/>
    </row>
    <row r="71" spans="1:6" ht="25.5" x14ac:dyDescent="0.2">
      <c r="A71" s="122"/>
      <c r="B71" s="52" t="s">
        <v>41</v>
      </c>
      <c r="C71" s="63"/>
      <c r="D71" s="29"/>
      <c r="E71" s="46"/>
      <c r="F71" s="47"/>
    </row>
    <row r="72" spans="1:6" x14ac:dyDescent="0.2">
      <c r="A72" s="122"/>
      <c r="B72" s="52"/>
      <c r="C72" s="63">
        <v>1</v>
      </c>
      <c r="D72" s="29" t="s">
        <v>1</v>
      </c>
      <c r="E72" s="58"/>
      <c r="F72" s="46">
        <f>C72*E72</f>
        <v>0</v>
      </c>
    </row>
    <row r="73" spans="1:6" x14ac:dyDescent="0.2">
      <c r="A73" s="123"/>
      <c r="B73" s="84"/>
      <c r="C73" s="64"/>
      <c r="D73" s="65"/>
      <c r="E73" s="66"/>
      <c r="F73" s="66"/>
    </row>
    <row r="74" spans="1:6" x14ac:dyDescent="0.2">
      <c r="A74" s="124"/>
      <c r="B74" s="88"/>
      <c r="C74" s="41"/>
      <c r="D74" s="42"/>
      <c r="E74" s="43"/>
      <c r="F74" s="41"/>
    </row>
    <row r="75" spans="1:6" ht="25.5" x14ac:dyDescent="0.2">
      <c r="A75" s="117">
        <f>COUNT($A$7:A74)+1</f>
        <v>14</v>
      </c>
      <c r="B75" s="51" t="s">
        <v>43</v>
      </c>
      <c r="C75" s="47"/>
      <c r="D75" s="29"/>
      <c r="E75" s="77"/>
      <c r="F75" s="47"/>
    </row>
    <row r="76" spans="1:6" ht="102" x14ac:dyDescent="0.2">
      <c r="A76" s="120"/>
      <c r="B76" s="52" t="s">
        <v>139</v>
      </c>
      <c r="C76" s="47"/>
      <c r="D76" s="29"/>
      <c r="E76" s="46"/>
      <c r="F76" s="47"/>
    </row>
    <row r="77" spans="1:6" x14ac:dyDescent="0.2">
      <c r="A77" s="117"/>
      <c r="B77" s="112"/>
      <c r="C77" s="78"/>
      <c r="D77" s="79">
        <v>0.01</v>
      </c>
      <c r="E77" s="47"/>
      <c r="F77" s="46">
        <f>SUM(F7:F76)*D77</f>
        <v>0</v>
      </c>
    </row>
    <row r="78" spans="1:6" x14ac:dyDescent="0.2">
      <c r="A78" s="119"/>
      <c r="B78" s="113"/>
      <c r="C78" s="114"/>
      <c r="D78" s="115"/>
      <c r="E78" s="80"/>
      <c r="F78" s="66"/>
    </row>
    <row r="79" spans="1:6" x14ac:dyDescent="0.2">
      <c r="A79" s="121"/>
      <c r="B79" s="83"/>
      <c r="C79" s="60"/>
      <c r="D79" s="61"/>
      <c r="E79" s="185"/>
      <c r="F79" s="62"/>
    </row>
    <row r="80" spans="1:6" x14ac:dyDescent="0.2">
      <c r="A80" s="117">
        <f>COUNT($A$7:A79)+1</f>
        <v>15</v>
      </c>
      <c r="B80" s="51" t="s">
        <v>45</v>
      </c>
      <c r="C80" s="47"/>
      <c r="D80" s="29"/>
      <c r="E80" s="77"/>
      <c r="F80" s="46"/>
    </row>
    <row r="81" spans="1:6" ht="38.25" x14ac:dyDescent="0.2">
      <c r="A81" s="120"/>
      <c r="B81" s="52" t="s">
        <v>44</v>
      </c>
      <c r="C81" s="47"/>
      <c r="D81" s="29"/>
      <c r="E81" s="47"/>
      <c r="F81" s="46"/>
    </row>
    <row r="82" spans="1:6" x14ac:dyDescent="0.2">
      <c r="A82" s="120"/>
      <c r="B82" s="52"/>
      <c r="C82" s="78"/>
      <c r="D82" s="79">
        <v>0.02</v>
      </c>
      <c r="E82" s="47"/>
      <c r="F82" s="46">
        <f>SUM(F7:F75)*D82</f>
        <v>0</v>
      </c>
    </row>
    <row r="83" spans="1:6" x14ac:dyDescent="0.2">
      <c r="A83" s="125"/>
      <c r="B83" s="84"/>
      <c r="C83" s="80"/>
      <c r="D83" s="65"/>
      <c r="E83" s="80"/>
      <c r="F83" s="80"/>
    </row>
    <row r="84" spans="1:6" x14ac:dyDescent="0.2">
      <c r="A84" s="120"/>
      <c r="B84" s="52"/>
      <c r="C84" s="47"/>
      <c r="D84" s="29"/>
      <c r="E84" s="47"/>
      <c r="F84" s="47"/>
    </row>
    <row r="85" spans="1:6" x14ac:dyDescent="0.2">
      <c r="A85" s="117">
        <f>COUNT($A$7:A83)+1</f>
        <v>16</v>
      </c>
      <c r="B85" s="51" t="s">
        <v>140</v>
      </c>
      <c r="C85" s="47"/>
      <c r="D85" s="29"/>
      <c r="E85" s="47"/>
      <c r="F85" s="47"/>
    </row>
    <row r="86" spans="1:6" ht="38.25" x14ac:dyDescent="0.2">
      <c r="A86" s="120"/>
      <c r="B86" s="52" t="s">
        <v>46</v>
      </c>
      <c r="C86" s="78"/>
      <c r="D86" s="79">
        <v>0.1</v>
      </c>
      <c r="E86" s="47"/>
      <c r="F86" s="46">
        <f>SUM(F7:F75)*D86</f>
        <v>0</v>
      </c>
    </row>
    <row r="87" spans="1:6" x14ac:dyDescent="0.2">
      <c r="A87" s="125"/>
      <c r="B87" s="85"/>
      <c r="C87" s="47"/>
      <c r="D87" s="29"/>
      <c r="E87" s="77"/>
      <c r="F87" s="47"/>
    </row>
    <row r="88" spans="1:6" x14ac:dyDescent="0.2">
      <c r="A88" s="53"/>
      <c r="B88" s="86" t="s">
        <v>3</v>
      </c>
      <c r="C88" s="54"/>
      <c r="D88" s="55"/>
      <c r="E88" s="56" t="s">
        <v>60</v>
      </c>
      <c r="F88" s="56">
        <f>SUM(F9:F87)</f>
        <v>0</v>
      </c>
    </row>
  </sheetData>
  <sheetProtection algorithmName="SHA-512" hashValue="uNkfpWYOt3p60TAQbZEwj8eVHA1SwiEAyyv5ZSAL/jzamlW6WacGKuJcnPim7t1LTF8pOLGEOTE9S+zw7AdGwA==" saltValue="RngNegMxoIbzdXGUEj63OQ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1" manualBreakCount="1">
    <brk id="58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8"/>
  <sheetViews>
    <sheetView topLeftCell="A9" zoomScaleNormal="100" zoomScaleSheetLayoutView="100" workbookViewId="0">
      <selection activeCell="E21" sqref="E21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4.7109375" style="37" customWidth="1"/>
    <col min="6" max="6" width="14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233</v>
      </c>
      <c r="B3" s="81" t="s">
        <v>245</v>
      </c>
      <c r="C3" s="35"/>
      <c r="D3" s="36"/>
    </row>
    <row r="4" spans="1:6" x14ac:dyDescent="0.2">
      <c r="A4" s="34"/>
      <c r="B4" s="81" t="s">
        <v>246</v>
      </c>
      <c r="C4" s="35"/>
      <c r="D4" s="36"/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6">
        <v>1</v>
      </c>
      <c r="B6" s="82"/>
      <c r="C6" s="41"/>
      <c r="D6" s="42"/>
      <c r="E6" s="43"/>
      <c r="F6" s="41"/>
    </row>
    <row r="7" spans="1:6" x14ac:dyDescent="0.2">
      <c r="A7" s="117">
        <f>COUNT(A6+1)</f>
        <v>1</v>
      </c>
      <c r="B7" s="169" t="s">
        <v>14</v>
      </c>
      <c r="C7" s="44"/>
      <c r="D7" s="24"/>
      <c r="E7" s="2"/>
      <c r="F7" s="2"/>
    </row>
    <row r="8" spans="1:6" ht="51" x14ac:dyDescent="0.2">
      <c r="A8" s="117"/>
      <c r="B8" s="3" t="s">
        <v>71</v>
      </c>
      <c r="C8" s="44"/>
      <c r="D8" s="24"/>
      <c r="E8" s="2"/>
      <c r="F8" s="2"/>
    </row>
    <row r="9" spans="1:6" ht="14.25" x14ac:dyDescent="0.2">
      <c r="A9" s="117"/>
      <c r="B9" s="3"/>
      <c r="C9" s="45">
        <v>10</v>
      </c>
      <c r="D9" s="24" t="s">
        <v>56</v>
      </c>
      <c r="E9" s="58"/>
      <c r="F9" s="2">
        <f>C9*E9</f>
        <v>0</v>
      </c>
    </row>
    <row r="10" spans="1:6" x14ac:dyDescent="0.2">
      <c r="A10" s="117"/>
      <c r="B10" s="3"/>
      <c r="C10" s="45"/>
      <c r="D10" s="24"/>
      <c r="E10" s="46"/>
      <c r="F10" s="2"/>
    </row>
    <row r="11" spans="1:6" x14ac:dyDescent="0.2">
      <c r="A11" s="124"/>
      <c r="B11" s="83"/>
      <c r="C11" s="67"/>
      <c r="D11" s="61"/>
      <c r="E11" s="62"/>
      <c r="F11" s="60"/>
    </row>
    <row r="12" spans="1:6" x14ac:dyDescent="0.2">
      <c r="A12" s="117">
        <f>COUNT($A$7:A11)+1</f>
        <v>2</v>
      </c>
      <c r="B12" s="51" t="s">
        <v>21</v>
      </c>
      <c r="C12" s="63"/>
      <c r="D12" s="29"/>
      <c r="E12" s="46"/>
      <c r="F12" s="47"/>
    </row>
    <row r="13" spans="1:6" ht="51" x14ac:dyDescent="0.2">
      <c r="A13" s="122"/>
      <c r="B13" s="52" t="s">
        <v>48</v>
      </c>
      <c r="C13" s="63"/>
      <c r="D13" s="29"/>
      <c r="E13" s="46"/>
      <c r="F13" s="47"/>
    </row>
    <row r="14" spans="1:6" ht="14.25" x14ac:dyDescent="0.2">
      <c r="A14" s="122"/>
      <c r="B14" s="52"/>
      <c r="C14" s="63">
        <v>20</v>
      </c>
      <c r="D14" s="29" t="s">
        <v>62</v>
      </c>
      <c r="E14" s="58"/>
      <c r="F14" s="46">
        <f>C14*E14</f>
        <v>0</v>
      </c>
    </row>
    <row r="15" spans="1:6" x14ac:dyDescent="0.2">
      <c r="A15" s="123"/>
      <c r="B15" s="84"/>
      <c r="C15" s="64"/>
      <c r="D15" s="65"/>
      <c r="E15" s="66"/>
      <c r="F15" s="66"/>
    </row>
    <row r="16" spans="1:6" x14ac:dyDescent="0.2">
      <c r="A16" s="124"/>
      <c r="B16" s="83"/>
      <c r="C16" s="67"/>
      <c r="D16" s="61"/>
      <c r="E16" s="62"/>
      <c r="F16" s="60"/>
    </row>
    <row r="17" spans="1:6" x14ac:dyDescent="0.2">
      <c r="A17" s="117">
        <f>COUNT($A$7:A16)+1</f>
        <v>3</v>
      </c>
      <c r="B17" s="51" t="s">
        <v>108</v>
      </c>
      <c r="C17" s="63"/>
      <c r="D17" s="29"/>
      <c r="E17" s="46"/>
      <c r="F17" s="47"/>
    </row>
    <row r="18" spans="1:6" ht="89.25" x14ac:dyDescent="0.2">
      <c r="A18" s="122"/>
      <c r="B18" s="52" t="s">
        <v>142</v>
      </c>
      <c r="C18" s="63"/>
      <c r="D18" s="29"/>
      <c r="E18" s="46"/>
      <c r="F18" s="47"/>
    </row>
    <row r="19" spans="1:6" x14ac:dyDescent="0.2">
      <c r="A19" s="122"/>
      <c r="B19" s="51" t="s">
        <v>109</v>
      </c>
      <c r="C19" s="63"/>
      <c r="D19" s="29"/>
      <c r="E19" s="46"/>
      <c r="F19" s="47"/>
    </row>
    <row r="20" spans="1:6" ht="25.5" x14ac:dyDescent="0.2">
      <c r="A20" s="122"/>
      <c r="B20" s="52" t="s">
        <v>110</v>
      </c>
      <c r="C20" s="63">
        <v>20</v>
      </c>
      <c r="D20" s="48" t="s">
        <v>62</v>
      </c>
      <c r="E20" s="59"/>
      <c r="F20" s="49">
        <f>C20*E20</f>
        <v>0</v>
      </c>
    </row>
    <row r="21" spans="1:6" ht="25.5" x14ac:dyDescent="0.2">
      <c r="A21" s="122"/>
      <c r="B21" s="52" t="s">
        <v>143</v>
      </c>
      <c r="C21" s="63">
        <v>20</v>
      </c>
      <c r="D21" s="48" t="s">
        <v>62</v>
      </c>
      <c r="E21" s="59"/>
      <c r="F21" s="49">
        <f>C21*E21</f>
        <v>0</v>
      </c>
    </row>
    <row r="22" spans="1:6" x14ac:dyDescent="0.2">
      <c r="A22" s="123"/>
      <c r="B22" s="84"/>
      <c r="C22" s="64"/>
      <c r="D22" s="93"/>
      <c r="E22" s="94"/>
      <c r="F22" s="94"/>
    </row>
    <row r="23" spans="1:6" x14ac:dyDescent="0.2">
      <c r="A23" s="124"/>
      <c r="B23" s="88"/>
      <c r="C23" s="67"/>
      <c r="D23" s="61"/>
      <c r="E23" s="62"/>
      <c r="F23" s="62"/>
    </row>
    <row r="24" spans="1:6" x14ac:dyDescent="0.2">
      <c r="A24" s="117">
        <f>COUNT($A$7:A23)+1</f>
        <v>4</v>
      </c>
      <c r="B24" s="51" t="s">
        <v>30</v>
      </c>
      <c r="C24" s="63"/>
      <c r="D24" s="29"/>
      <c r="E24" s="46"/>
      <c r="F24" s="46"/>
    </row>
    <row r="25" spans="1:6" ht="25.5" x14ac:dyDescent="0.2">
      <c r="A25" s="122"/>
      <c r="B25" s="52" t="s">
        <v>29</v>
      </c>
      <c r="C25" s="63"/>
      <c r="D25" s="29"/>
      <c r="E25" s="46"/>
      <c r="F25" s="47"/>
    </row>
    <row r="26" spans="1:6" ht="14.25" x14ac:dyDescent="0.2">
      <c r="A26" s="122"/>
      <c r="B26" s="52"/>
      <c r="C26" s="63">
        <v>8</v>
      </c>
      <c r="D26" s="29" t="s">
        <v>62</v>
      </c>
      <c r="E26" s="58"/>
      <c r="F26" s="46">
        <f>C26*E26</f>
        <v>0</v>
      </c>
    </row>
    <row r="27" spans="1:6" x14ac:dyDescent="0.2">
      <c r="A27" s="123"/>
      <c r="B27" s="84"/>
      <c r="C27" s="64"/>
      <c r="D27" s="65"/>
      <c r="E27" s="66"/>
      <c r="F27" s="66"/>
    </row>
    <row r="28" spans="1:6" x14ac:dyDescent="0.2">
      <c r="A28" s="124"/>
      <c r="B28" s="83"/>
      <c r="C28" s="67"/>
      <c r="D28" s="61"/>
      <c r="E28" s="62"/>
      <c r="F28" s="62"/>
    </row>
    <row r="29" spans="1:6" ht="25.5" x14ac:dyDescent="0.2">
      <c r="A29" s="117">
        <f>COUNT($A$7:A28)+1</f>
        <v>5</v>
      </c>
      <c r="B29" s="51" t="s">
        <v>123</v>
      </c>
      <c r="C29" s="63"/>
      <c r="D29" s="29"/>
      <c r="E29" s="46"/>
      <c r="F29" s="47"/>
    </row>
    <row r="30" spans="1:6" ht="63.75" x14ac:dyDescent="0.2">
      <c r="A30" s="122"/>
      <c r="B30" s="52" t="s">
        <v>171</v>
      </c>
      <c r="C30" s="63"/>
      <c r="D30" s="29"/>
      <c r="E30" s="46"/>
      <c r="F30" s="47"/>
    </row>
    <row r="31" spans="1:6" ht="14.25" x14ac:dyDescent="0.2">
      <c r="A31" s="122"/>
      <c r="B31" s="52" t="s">
        <v>49</v>
      </c>
      <c r="C31" s="63">
        <v>9</v>
      </c>
      <c r="D31" s="29" t="s">
        <v>61</v>
      </c>
      <c r="E31" s="58"/>
      <c r="F31" s="46">
        <f>C31*E31</f>
        <v>0</v>
      </c>
    </row>
    <row r="32" spans="1:6" ht="14.25" x14ac:dyDescent="0.2">
      <c r="A32" s="122"/>
      <c r="B32" s="52" t="s">
        <v>50</v>
      </c>
      <c r="C32" s="63">
        <v>2</v>
      </c>
      <c r="D32" s="29" t="s">
        <v>61</v>
      </c>
      <c r="E32" s="58"/>
      <c r="F32" s="46">
        <f>C32*E32</f>
        <v>0</v>
      </c>
    </row>
    <row r="33" spans="1:6" x14ac:dyDescent="0.2">
      <c r="A33" s="123"/>
      <c r="B33" s="84"/>
      <c r="C33" s="64"/>
      <c r="D33" s="65"/>
      <c r="E33" s="66"/>
      <c r="F33" s="66"/>
    </row>
    <row r="34" spans="1:6" x14ac:dyDescent="0.2">
      <c r="A34" s="124"/>
      <c r="B34" s="83"/>
      <c r="C34" s="67"/>
      <c r="D34" s="61"/>
      <c r="E34" s="62"/>
      <c r="F34" s="62"/>
    </row>
    <row r="35" spans="1:6" x14ac:dyDescent="0.2">
      <c r="A35" s="117">
        <f>COUNT($A$7:A34)+1</f>
        <v>6</v>
      </c>
      <c r="B35" s="51" t="s">
        <v>33</v>
      </c>
      <c r="C35" s="63"/>
      <c r="D35" s="29"/>
      <c r="E35" s="46"/>
      <c r="F35" s="46"/>
    </row>
    <row r="36" spans="1:6" ht="76.5" x14ac:dyDescent="0.2">
      <c r="A36" s="122"/>
      <c r="B36" s="52" t="s">
        <v>125</v>
      </c>
      <c r="C36" s="63"/>
      <c r="D36" s="29"/>
      <c r="E36" s="46"/>
      <c r="F36" s="46"/>
    </row>
    <row r="37" spans="1:6" ht="14.25" x14ac:dyDescent="0.2">
      <c r="A37" s="122"/>
      <c r="B37" s="52"/>
      <c r="C37" s="63">
        <v>2</v>
      </c>
      <c r="D37" s="29" t="s">
        <v>61</v>
      </c>
      <c r="E37" s="58"/>
      <c r="F37" s="46">
        <f>C37*E37</f>
        <v>0</v>
      </c>
    </row>
    <row r="38" spans="1:6" x14ac:dyDescent="0.2">
      <c r="A38" s="123"/>
      <c r="B38" s="84"/>
      <c r="C38" s="64"/>
      <c r="D38" s="65"/>
      <c r="E38" s="66"/>
      <c r="F38" s="66"/>
    </row>
    <row r="39" spans="1:6" x14ac:dyDescent="0.2">
      <c r="A39" s="124"/>
      <c r="B39" s="83"/>
      <c r="C39" s="67"/>
      <c r="D39" s="61"/>
      <c r="E39" s="62"/>
      <c r="F39" s="62"/>
    </row>
    <row r="40" spans="1:6" x14ac:dyDescent="0.2">
      <c r="A40" s="117">
        <f>COUNT($A$7:A39)+1</f>
        <v>7</v>
      </c>
      <c r="B40" s="51" t="s">
        <v>39</v>
      </c>
      <c r="C40" s="63"/>
      <c r="D40" s="29"/>
      <c r="E40" s="46"/>
      <c r="F40" s="46"/>
    </row>
    <row r="41" spans="1:6" ht="63.75" x14ac:dyDescent="0.2">
      <c r="A41" s="122"/>
      <c r="B41" s="52" t="s">
        <v>167</v>
      </c>
      <c r="C41" s="63"/>
      <c r="D41" s="29"/>
      <c r="E41" s="46"/>
      <c r="F41" s="46"/>
    </row>
    <row r="42" spans="1:6" ht="14.25" x14ac:dyDescent="0.2">
      <c r="A42" s="122"/>
      <c r="B42" s="52"/>
      <c r="C42" s="63">
        <v>2</v>
      </c>
      <c r="D42" s="29" t="s">
        <v>61</v>
      </c>
      <c r="E42" s="58"/>
      <c r="F42" s="46">
        <f>C42*E42</f>
        <v>0</v>
      </c>
    </row>
    <row r="43" spans="1:6" x14ac:dyDescent="0.2">
      <c r="A43" s="123"/>
      <c r="B43" s="84"/>
      <c r="C43" s="64"/>
      <c r="D43" s="65"/>
      <c r="E43" s="66"/>
      <c r="F43" s="66"/>
    </row>
    <row r="44" spans="1:6" x14ac:dyDescent="0.2">
      <c r="A44" s="124"/>
      <c r="B44" s="83"/>
      <c r="C44" s="67"/>
      <c r="D44" s="61"/>
      <c r="E44" s="62"/>
      <c r="F44" s="62"/>
    </row>
    <row r="45" spans="1:6" x14ac:dyDescent="0.2">
      <c r="A45" s="117">
        <f>COUNT($A$7:A44)+1</f>
        <v>8</v>
      </c>
      <c r="B45" s="51" t="s">
        <v>126</v>
      </c>
      <c r="C45" s="63"/>
      <c r="D45" s="29"/>
      <c r="E45" s="46"/>
      <c r="F45" s="46"/>
    </row>
    <row r="46" spans="1:6" ht="89.25" x14ac:dyDescent="0.2">
      <c r="A46" s="122"/>
      <c r="B46" s="52" t="s">
        <v>168</v>
      </c>
      <c r="C46" s="63"/>
      <c r="D46" s="29"/>
      <c r="E46" s="46"/>
      <c r="F46" s="46"/>
    </row>
    <row r="47" spans="1:6" ht="14.25" x14ac:dyDescent="0.2">
      <c r="A47" s="122"/>
      <c r="B47" s="52"/>
      <c r="C47" s="63">
        <v>5</v>
      </c>
      <c r="D47" s="29" t="s">
        <v>61</v>
      </c>
      <c r="E47" s="58"/>
      <c r="F47" s="46">
        <f>C47*E47</f>
        <v>0</v>
      </c>
    </row>
    <row r="48" spans="1:6" x14ac:dyDescent="0.2">
      <c r="A48" s="123"/>
      <c r="B48" s="84"/>
      <c r="C48" s="64"/>
      <c r="D48" s="65"/>
      <c r="E48" s="66"/>
      <c r="F48" s="66"/>
    </row>
    <row r="49" spans="1:6" x14ac:dyDescent="0.2">
      <c r="A49" s="124"/>
      <c r="B49" s="83"/>
      <c r="C49" s="67"/>
      <c r="D49" s="61"/>
      <c r="E49" s="62"/>
      <c r="F49" s="62"/>
    </row>
    <row r="50" spans="1:6" x14ac:dyDescent="0.2">
      <c r="A50" s="117">
        <f>COUNT($A$7:A49)+1</f>
        <v>9</v>
      </c>
      <c r="B50" s="51" t="s">
        <v>127</v>
      </c>
      <c r="C50" s="63"/>
      <c r="D50" s="29"/>
      <c r="E50" s="46"/>
      <c r="F50" s="47"/>
    </row>
    <row r="51" spans="1:6" ht="63.75" x14ac:dyDescent="0.2">
      <c r="A51" s="122"/>
      <c r="B51" s="52" t="s">
        <v>169</v>
      </c>
      <c r="C51" s="63"/>
      <c r="D51" s="29"/>
      <c r="E51" s="46"/>
      <c r="F51" s="47"/>
    </row>
    <row r="52" spans="1:6" ht="14.25" x14ac:dyDescent="0.2">
      <c r="A52" s="122"/>
      <c r="B52" s="52"/>
      <c r="C52" s="63">
        <v>3</v>
      </c>
      <c r="D52" s="29" t="s">
        <v>61</v>
      </c>
      <c r="E52" s="58"/>
      <c r="F52" s="46">
        <f>C52*E52</f>
        <v>0</v>
      </c>
    </row>
    <row r="53" spans="1:6" x14ac:dyDescent="0.2">
      <c r="A53" s="123"/>
      <c r="B53" s="84"/>
      <c r="C53" s="64"/>
      <c r="D53" s="65"/>
      <c r="E53" s="66"/>
      <c r="F53" s="66"/>
    </row>
    <row r="54" spans="1:6" x14ac:dyDescent="0.2">
      <c r="A54" s="124"/>
      <c r="B54" s="88"/>
      <c r="C54" s="67"/>
      <c r="D54" s="111"/>
      <c r="E54" s="89"/>
      <c r="F54" s="89"/>
    </row>
    <row r="55" spans="1:6" x14ac:dyDescent="0.2">
      <c r="A55" s="117">
        <f>COUNT($A$7:A54)+1</f>
        <v>10</v>
      </c>
      <c r="B55" s="51" t="s">
        <v>32</v>
      </c>
      <c r="C55" s="63"/>
      <c r="D55" s="29"/>
      <c r="E55" s="46"/>
      <c r="F55" s="46"/>
    </row>
    <row r="56" spans="1:6" ht="38.25" x14ac:dyDescent="0.2">
      <c r="A56" s="122"/>
      <c r="B56" s="52" t="s">
        <v>31</v>
      </c>
      <c r="C56" s="63"/>
      <c r="D56" s="29"/>
      <c r="E56" s="46"/>
      <c r="F56" s="47"/>
    </row>
    <row r="57" spans="1:6" ht="14.25" x14ac:dyDescent="0.2">
      <c r="A57" s="122"/>
      <c r="B57" s="52"/>
      <c r="C57" s="63">
        <v>10</v>
      </c>
      <c r="D57" s="29" t="s">
        <v>61</v>
      </c>
      <c r="E57" s="58"/>
      <c r="F57" s="46">
        <f>C57*E57</f>
        <v>0</v>
      </c>
    </row>
    <row r="58" spans="1:6" x14ac:dyDescent="0.2">
      <c r="A58" s="123"/>
      <c r="B58" s="84"/>
      <c r="C58" s="64"/>
      <c r="D58" s="65"/>
      <c r="E58" s="66"/>
      <c r="F58" s="66"/>
    </row>
    <row r="59" spans="1:6" x14ac:dyDescent="0.2">
      <c r="A59" s="124"/>
      <c r="B59" s="83"/>
      <c r="C59" s="67"/>
      <c r="D59" s="61"/>
      <c r="E59" s="62"/>
      <c r="F59" s="62"/>
    </row>
    <row r="60" spans="1:6" x14ac:dyDescent="0.2">
      <c r="A60" s="117">
        <f>COUNT($A$7:A59)+1</f>
        <v>11</v>
      </c>
      <c r="B60" s="51" t="s">
        <v>36</v>
      </c>
      <c r="C60" s="63"/>
      <c r="D60" s="29"/>
      <c r="E60" s="46"/>
      <c r="F60" s="46"/>
    </row>
    <row r="61" spans="1:6" ht="38.25" x14ac:dyDescent="0.2">
      <c r="A61" s="122"/>
      <c r="B61" s="52" t="s">
        <v>55</v>
      </c>
      <c r="C61" s="63"/>
      <c r="D61" s="29"/>
      <c r="E61" s="46"/>
      <c r="F61" s="47"/>
    </row>
    <row r="62" spans="1:6" ht="14.25" x14ac:dyDescent="0.2">
      <c r="A62" s="122"/>
      <c r="B62" s="52"/>
      <c r="C62" s="63">
        <v>10</v>
      </c>
      <c r="D62" s="29" t="s">
        <v>56</v>
      </c>
      <c r="E62" s="58"/>
      <c r="F62" s="46">
        <f>C62*E62</f>
        <v>0</v>
      </c>
    </row>
    <row r="63" spans="1:6" x14ac:dyDescent="0.2">
      <c r="A63" s="123"/>
      <c r="B63" s="84"/>
      <c r="C63" s="64"/>
      <c r="D63" s="65"/>
      <c r="E63" s="66"/>
      <c r="F63" s="66"/>
    </row>
    <row r="64" spans="1:6" x14ac:dyDescent="0.2">
      <c r="A64" s="124"/>
      <c r="B64" s="83"/>
      <c r="C64" s="67"/>
      <c r="D64" s="61"/>
      <c r="E64" s="62"/>
      <c r="F64" s="62"/>
    </row>
    <row r="65" spans="1:6" x14ac:dyDescent="0.2">
      <c r="A65" s="117">
        <f>COUNT($A$7:A64)+1</f>
        <v>12</v>
      </c>
      <c r="B65" s="51" t="s">
        <v>40</v>
      </c>
      <c r="C65" s="63"/>
      <c r="D65" s="29"/>
      <c r="E65" s="46"/>
      <c r="F65" s="47"/>
    </row>
    <row r="66" spans="1:6" ht="38.25" x14ac:dyDescent="0.2">
      <c r="A66" s="122"/>
      <c r="B66" s="52" t="s">
        <v>129</v>
      </c>
      <c r="C66" s="63"/>
      <c r="D66" s="29"/>
      <c r="E66" s="46"/>
      <c r="F66" s="47"/>
    </row>
    <row r="67" spans="1:6" x14ac:dyDescent="0.2">
      <c r="A67" s="122"/>
      <c r="B67" s="52"/>
      <c r="C67" s="63">
        <v>2</v>
      </c>
      <c r="D67" s="29" t="s">
        <v>1</v>
      </c>
      <c r="E67" s="58"/>
      <c r="F67" s="46">
        <f>C67*E67</f>
        <v>0</v>
      </c>
    </row>
    <row r="68" spans="1:6" x14ac:dyDescent="0.2">
      <c r="A68" s="123"/>
      <c r="B68" s="84"/>
      <c r="C68" s="64"/>
      <c r="D68" s="65"/>
      <c r="E68" s="66"/>
      <c r="F68" s="66"/>
    </row>
    <row r="69" spans="1:6" x14ac:dyDescent="0.2">
      <c r="A69" s="124"/>
      <c r="B69" s="83"/>
      <c r="C69" s="67"/>
      <c r="D69" s="61"/>
      <c r="E69" s="62"/>
      <c r="F69" s="62"/>
    </row>
    <row r="70" spans="1:6" x14ac:dyDescent="0.2">
      <c r="A70" s="117">
        <f>COUNT($A$7:A69)+1</f>
        <v>13</v>
      </c>
      <c r="B70" s="51" t="s">
        <v>42</v>
      </c>
      <c r="C70" s="63"/>
      <c r="D70" s="29"/>
      <c r="E70" s="46"/>
      <c r="F70" s="46"/>
    </row>
    <row r="71" spans="1:6" ht="25.5" x14ac:dyDescent="0.2">
      <c r="A71" s="122"/>
      <c r="B71" s="52" t="s">
        <v>41</v>
      </c>
      <c r="C71" s="63"/>
      <c r="D71" s="29"/>
      <c r="E71" s="46"/>
      <c r="F71" s="47"/>
    </row>
    <row r="72" spans="1:6" x14ac:dyDescent="0.2">
      <c r="A72" s="122"/>
      <c r="B72" s="52"/>
      <c r="C72" s="63">
        <v>2</v>
      </c>
      <c r="D72" s="29" t="s">
        <v>1</v>
      </c>
      <c r="E72" s="58"/>
      <c r="F72" s="46">
        <f>C72*E72</f>
        <v>0</v>
      </c>
    </row>
    <row r="73" spans="1:6" x14ac:dyDescent="0.2">
      <c r="A73" s="123"/>
      <c r="B73" s="84"/>
      <c r="C73" s="64"/>
      <c r="D73" s="65"/>
      <c r="E73" s="66"/>
      <c r="F73" s="66"/>
    </row>
    <row r="74" spans="1:6" x14ac:dyDescent="0.2">
      <c r="A74" s="124"/>
      <c r="B74" s="88"/>
      <c r="C74" s="41"/>
      <c r="D74" s="42"/>
      <c r="E74" s="43"/>
      <c r="F74" s="41"/>
    </row>
    <row r="75" spans="1:6" ht="25.5" x14ac:dyDescent="0.2">
      <c r="A75" s="117">
        <f>COUNT($A$7:A74)+1</f>
        <v>14</v>
      </c>
      <c r="B75" s="51" t="s">
        <v>43</v>
      </c>
      <c r="C75" s="47"/>
      <c r="D75" s="29"/>
      <c r="E75" s="77"/>
      <c r="F75" s="47"/>
    </row>
    <row r="76" spans="1:6" ht="102" x14ac:dyDescent="0.2">
      <c r="A76" s="120"/>
      <c r="B76" s="52" t="s">
        <v>139</v>
      </c>
      <c r="C76" s="47"/>
      <c r="D76" s="29"/>
      <c r="E76" s="46"/>
      <c r="F76" s="47"/>
    </row>
    <row r="77" spans="1:6" x14ac:dyDescent="0.2">
      <c r="A77" s="117"/>
      <c r="B77" s="112"/>
      <c r="C77" s="78"/>
      <c r="D77" s="79">
        <v>0.01</v>
      </c>
      <c r="E77" s="47"/>
      <c r="F77" s="46">
        <f>SUM(F7:F76)*D77</f>
        <v>0</v>
      </c>
    </row>
    <row r="78" spans="1:6" x14ac:dyDescent="0.2">
      <c r="A78" s="119"/>
      <c r="B78" s="113"/>
      <c r="C78" s="114"/>
      <c r="D78" s="115"/>
      <c r="E78" s="80"/>
      <c r="F78" s="66"/>
    </row>
    <row r="79" spans="1:6" x14ac:dyDescent="0.2">
      <c r="A79" s="121"/>
      <c r="B79" s="83"/>
      <c r="C79" s="60"/>
      <c r="D79" s="61"/>
      <c r="E79" s="185"/>
      <c r="F79" s="62"/>
    </row>
    <row r="80" spans="1:6" x14ac:dyDescent="0.2">
      <c r="A80" s="117">
        <f>COUNT($A$7:A79)+1</f>
        <v>15</v>
      </c>
      <c r="B80" s="51" t="s">
        <v>45</v>
      </c>
      <c r="C80" s="47"/>
      <c r="D80" s="29"/>
      <c r="E80" s="77"/>
      <c r="F80" s="46"/>
    </row>
    <row r="81" spans="1:6" ht="38.25" x14ac:dyDescent="0.2">
      <c r="A81" s="120"/>
      <c r="B81" s="52" t="s">
        <v>44</v>
      </c>
      <c r="C81" s="47"/>
      <c r="D81" s="29"/>
      <c r="E81" s="47"/>
      <c r="F81" s="46"/>
    </row>
    <row r="82" spans="1:6" x14ac:dyDescent="0.2">
      <c r="A82" s="120"/>
      <c r="B82" s="52"/>
      <c r="C82" s="78"/>
      <c r="D82" s="79">
        <v>0.02</v>
      </c>
      <c r="E82" s="47"/>
      <c r="F82" s="46">
        <f>SUM(F7:F75)*D82</f>
        <v>0</v>
      </c>
    </row>
    <row r="83" spans="1:6" x14ac:dyDescent="0.2">
      <c r="A83" s="125"/>
      <c r="B83" s="84"/>
      <c r="C83" s="80"/>
      <c r="D83" s="65"/>
      <c r="E83" s="80"/>
      <c r="F83" s="80"/>
    </row>
    <row r="84" spans="1:6" x14ac:dyDescent="0.2">
      <c r="A84" s="120"/>
      <c r="B84" s="52"/>
      <c r="C84" s="47"/>
      <c r="D84" s="29"/>
      <c r="E84" s="47"/>
      <c r="F84" s="47"/>
    </row>
    <row r="85" spans="1:6" x14ac:dyDescent="0.2">
      <c r="A85" s="117">
        <f>COUNT($A$7:A83)+1</f>
        <v>16</v>
      </c>
      <c r="B85" s="51" t="s">
        <v>140</v>
      </c>
      <c r="C85" s="47"/>
      <c r="D85" s="29"/>
      <c r="E85" s="47"/>
      <c r="F85" s="47"/>
    </row>
    <row r="86" spans="1:6" ht="38.25" x14ac:dyDescent="0.2">
      <c r="A86" s="120"/>
      <c r="B86" s="52" t="s">
        <v>46</v>
      </c>
      <c r="C86" s="78"/>
      <c r="D86" s="79">
        <v>0.1</v>
      </c>
      <c r="E86" s="47"/>
      <c r="F86" s="46">
        <f>SUM(F7:F75)*D86</f>
        <v>0</v>
      </c>
    </row>
    <row r="87" spans="1:6" x14ac:dyDescent="0.2">
      <c r="A87" s="125"/>
      <c r="B87" s="85"/>
      <c r="C87" s="47"/>
      <c r="D87" s="29"/>
      <c r="E87" s="77"/>
      <c r="F87" s="47"/>
    </row>
    <row r="88" spans="1:6" x14ac:dyDescent="0.2">
      <c r="A88" s="53"/>
      <c r="B88" s="86" t="s">
        <v>3</v>
      </c>
      <c r="C88" s="54"/>
      <c r="D88" s="55"/>
      <c r="E88" s="56" t="s">
        <v>60</v>
      </c>
      <c r="F88" s="56">
        <f>SUM(F9:F87)</f>
        <v>0</v>
      </c>
    </row>
  </sheetData>
  <sheetProtection algorithmName="SHA-512" hashValue="qc0UbStBpQTudKahY3NwWVMA0qJM5s4tZB4Oxl1QxYQdZ5GBpds8pjWnAEX8BSsCRraCABsYO81VzdW+N1LPyw==" saltValue="FhQvoYyfvPOFqaVtCDQwz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1" manualBreakCount="1">
    <brk id="5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92"/>
  <sheetViews>
    <sheetView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.7109375" style="35" customWidth="1"/>
    <col min="2" max="2" width="36.7109375" style="87" customWidth="1"/>
    <col min="3" max="3" width="7.7109375" style="38" customWidth="1"/>
    <col min="4" max="4" width="6.7109375" style="39" customWidth="1"/>
    <col min="5" max="5" width="11.7109375" style="37" customWidth="1"/>
    <col min="6" max="6" width="12.7109375" style="38" customWidth="1"/>
    <col min="7" max="16384" width="9.140625" style="39"/>
  </cols>
  <sheetData>
    <row r="1" spans="1:6" x14ac:dyDescent="0.2">
      <c r="A1" s="34" t="s">
        <v>68</v>
      </c>
      <c r="B1" s="81" t="s">
        <v>9</v>
      </c>
      <c r="C1" s="35"/>
      <c r="D1" s="36"/>
    </row>
    <row r="2" spans="1:6" x14ac:dyDescent="0.2">
      <c r="A2" s="34" t="s">
        <v>69</v>
      </c>
      <c r="B2" s="81" t="s">
        <v>10</v>
      </c>
      <c r="C2" s="35"/>
      <c r="D2" s="36"/>
    </row>
    <row r="3" spans="1:6" x14ac:dyDescent="0.2">
      <c r="A3" s="34" t="s">
        <v>206</v>
      </c>
      <c r="B3" s="11" t="s">
        <v>213</v>
      </c>
      <c r="C3" s="35" t="s">
        <v>177</v>
      </c>
      <c r="D3" s="36"/>
      <c r="E3" s="138">
        <v>30</v>
      </c>
      <c r="F3" s="87" t="s">
        <v>1</v>
      </c>
    </row>
    <row r="4" spans="1:6" x14ac:dyDescent="0.2">
      <c r="A4" s="34"/>
      <c r="B4" s="81"/>
      <c r="C4" s="35" t="s">
        <v>178</v>
      </c>
      <c r="D4" s="36"/>
      <c r="E4" s="138">
        <v>450</v>
      </c>
      <c r="F4" s="87" t="s">
        <v>179</v>
      </c>
    </row>
    <row r="5" spans="1:6" ht="76.5" x14ac:dyDescent="0.2">
      <c r="A5" s="132" t="s">
        <v>0</v>
      </c>
      <c r="B5" s="133" t="s">
        <v>51</v>
      </c>
      <c r="C5" s="134" t="s">
        <v>11</v>
      </c>
      <c r="D5" s="134" t="s">
        <v>12</v>
      </c>
      <c r="E5" s="135" t="s">
        <v>57</v>
      </c>
      <c r="F5" s="135" t="s">
        <v>58</v>
      </c>
    </row>
    <row r="6" spans="1:6" x14ac:dyDescent="0.2">
      <c r="A6" s="118"/>
      <c r="B6" s="83"/>
      <c r="C6" s="67"/>
      <c r="D6" s="61"/>
      <c r="E6" s="62"/>
      <c r="F6" s="60"/>
    </row>
    <row r="7" spans="1:6" x14ac:dyDescent="0.2">
      <c r="A7" s="118"/>
      <c r="B7" s="83"/>
      <c r="C7" s="67"/>
      <c r="D7" s="61"/>
      <c r="E7" s="62"/>
      <c r="F7" s="60"/>
    </row>
    <row r="8" spans="1:6" ht="25.5" x14ac:dyDescent="0.2">
      <c r="A8" s="117">
        <v>1</v>
      </c>
      <c r="B8" s="51" t="s">
        <v>214</v>
      </c>
      <c r="C8" s="63"/>
      <c r="D8" s="29"/>
      <c r="E8" s="46"/>
      <c r="F8" s="46"/>
    </row>
    <row r="9" spans="1:6" ht="216.75" x14ac:dyDescent="0.2">
      <c r="A9" s="122"/>
      <c r="B9" s="52" t="s">
        <v>210</v>
      </c>
      <c r="C9" s="117"/>
      <c r="D9" s="29"/>
      <c r="E9" s="46"/>
      <c r="F9" s="46"/>
    </row>
    <row r="10" spans="1:6" x14ac:dyDescent="0.2">
      <c r="A10" s="122"/>
      <c r="B10" s="52" t="s">
        <v>180</v>
      </c>
      <c r="C10" s="45">
        <v>30</v>
      </c>
      <c r="D10" s="29" t="s">
        <v>1</v>
      </c>
      <c r="E10" s="184">
        <v>125</v>
      </c>
      <c r="F10" s="46">
        <f>C10*E10</f>
        <v>3750</v>
      </c>
    </row>
    <row r="11" spans="1:6" x14ac:dyDescent="0.2">
      <c r="A11" s="123"/>
      <c r="B11" s="84"/>
      <c r="C11" s="64"/>
      <c r="D11" s="65"/>
      <c r="E11" s="46"/>
      <c r="F11" s="66"/>
    </row>
    <row r="12" spans="1:6" x14ac:dyDescent="0.2">
      <c r="A12" s="122"/>
      <c r="B12" s="52"/>
      <c r="C12" s="45"/>
      <c r="D12" s="29"/>
      <c r="E12" s="62"/>
      <c r="F12" s="46"/>
    </row>
    <row r="13" spans="1:6" ht="25.5" x14ac:dyDescent="0.2">
      <c r="A13" s="117">
        <f>COUNT($A$7:A12)+1</f>
        <v>2</v>
      </c>
      <c r="B13" s="51" t="s">
        <v>190</v>
      </c>
      <c r="C13" s="63"/>
      <c r="D13" s="29"/>
      <c r="E13" s="46"/>
      <c r="F13" s="46"/>
    </row>
    <row r="14" spans="1:6" ht="140.25" x14ac:dyDescent="0.2">
      <c r="A14" s="122"/>
      <c r="B14" s="52" t="s">
        <v>191</v>
      </c>
      <c r="C14" s="63"/>
      <c r="D14" s="29"/>
      <c r="E14" s="46"/>
      <c r="F14" s="46"/>
    </row>
    <row r="15" spans="1:6" ht="14.25" x14ac:dyDescent="0.2">
      <c r="A15" s="122"/>
      <c r="B15" s="52"/>
      <c r="C15" s="45">
        <v>225</v>
      </c>
      <c r="D15" s="29" t="s">
        <v>56</v>
      </c>
      <c r="E15" s="58"/>
      <c r="F15" s="46">
        <f>C15*E15</f>
        <v>0</v>
      </c>
    </row>
    <row r="16" spans="1:6" x14ac:dyDescent="0.2">
      <c r="A16" s="123"/>
      <c r="B16" s="84"/>
      <c r="C16" s="64"/>
      <c r="D16" s="65"/>
      <c r="E16" s="46"/>
      <c r="F16" s="66"/>
    </row>
    <row r="17" spans="1:6" x14ac:dyDescent="0.2">
      <c r="A17" s="117"/>
      <c r="B17" s="52"/>
      <c r="C17" s="63"/>
      <c r="D17" s="29"/>
      <c r="E17" s="60"/>
      <c r="F17" s="47"/>
    </row>
    <row r="18" spans="1:6" ht="25.5" x14ac:dyDescent="0.2">
      <c r="A18" s="147">
        <f>COUNT($A$7:A17)+1</f>
        <v>3</v>
      </c>
      <c r="B18" s="51" t="s">
        <v>192</v>
      </c>
      <c r="C18" s="63"/>
      <c r="D18" s="29"/>
      <c r="E18" s="46"/>
      <c r="F18" s="46"/>
    </row>
    <row r="19" spans="1:6" ht="153" x14ac:dyDescent="0.2">
      <c r="A19" s="122"/>
      <c r="B19" s="52" t="s">
        <v>193</v>
      </c>
      <c r="C19" s="63"/>
      <c r="D19" s="29"/>
      <c r="E19" s="46"/>
      <c r="F19" s="46"/>
    </row>
    <row r="20" spans="1:6" ht="14.25" x14ac:dyDescent="0.2">
      <c r="A20" s="122"/>
      <c r="B20" s="52"/>
      <c r="C20" s="45">
        <v>225</v>
      </c>
      <c r="D20" s="29" t="s">
        <v>56</v>
      </c>
      <c r="E20" s="58"/>
      <c r="F20" s="46">
        <f>C20*E20</f>
        <v>0</v>
      </c>
    </row>
    <row r="21" spans="1:6" x14ac:dyDescent="0.2">
      <c r="A21" s="148"/>
      <c r="B21" s="149"/>
      <c r="C21" s="128"/>
      <c r="D21" s="130"/>
      <c r="E21" s="186"/>
      <c r="F21" s="128"/>
    </row>
    <row r="22" spans="1:6" x14ac:dyDescent="0.2">
      <c r="A22" s="124"/>
      <c r="B22" s="83"/>
      <c r="C22" s="67"/>
      <c r="D22" s="61"/>
      <c r="E22" s="60"/>
      <c r="F22" s="62"/>
    </row>
    <row r="23" spans="1:6" ht="25.5" x14ac:dyDescent="0.2">
      <c r="A23" s="147">
        <f>COUNT($A$7:A22)+1</f>
        <v>4</v>
      </c>
      <c r="B23" s="74" t="s">
        <v>194</v>
      </c>
      <c r="C23" s="63"/>
      <c r="D23" s="75"/>
      <c r="E23" s="187"/>
      <c r="F23" s="46"/>
    </row>
    <row r="24" spans="1:6" ht="102" x14ac:dyDescent="0.2">
      <c r="A24" s="122"/>
      <c r="B24" s="76" t="s">
        <v>195</v>
      </c>
      <c r="C24" s="63"/>
      <c r="D24" s="68"/>
      <c r="E24" s="186"/>
      <c r="F24" s="69"/>
    </row>
    <row r="25" spans="1:6" ht="14.25" x14ac:dyDescent="0.2">
      <c r="A25" s="122"/>
      <c r="B25" s="76"/>
      <c r="C25" s="45">
        <v>1</v>
      </c>
      <c r="D25" s="29" t="s">
        <v>61</v>
      </c>
      <c r="E25" s="58"/>
      <c r="F25" s="46">
        <f>C25*E25</f>
        <v>0</v>
      </c>
    </row>
    <row r="26" spans="1:6" x14ac:dyDescent="0.2">
      <c r="A26" s="123"/>
      <c r="B26" s="110"/>
      <c r="C26" s="64"/>
      <c r="D26" s="65"/>
      <c r="E26" s="46"/>
      <c r="F26" s="66"/>
    </row>
    <row r="27" spans="1:6" x14ac:dyDescent="0.2">
      <c r="A27" s="117"/>
      <c r="B27" s="52"/>
      <c r="C27" s="63"/>
      <c r="D27" s="29"/>
      <c r="E27" s="60"/>
      <c r="F27" s="47"/>
    </row>
    <row r="28" spans="1:6" x14ac:dyDescent="0.2">
      <c r="A28" s="147">
        <f>COUNT($A$7:A27)+1</f>
        <v>5</v>
      </c>
      <c r="B28" s="51" t="s">
        <v>16</v>
      </c>
      <c r="C28" s="63"/>
      <c r="D28" s="29"/>
      <c r="E28" s="46"/>
      <c r="F28" s="47"/>
    </row>
    <row r="29" spans="1:6" ht="63.75" x14ac:dyDescent="0.2">
      <c r="A29" s="120"/>
      <c r="B29" s="52" t="s">
        <v>72</v>
      </c>
      <c r="C29" s="63"/>
      <c r="D29" s="29"/>
      <c r="E29" s="46"/>
      <c r="F29" s="47"/>
    </row>
    <row r="30" spans="1:6" ht="14.25" x14ac:dyDescent="0.2">
      <c r="A30" s="117"/>
      <c r="B30" s="52"/>
      <c r="C30" s="45">
        <v>1</v>
      </c>
      <c r="D30" s="29" t="s">
        <v>61</v>
      </c>
      <c r="E30" s="58"/>
      <c r="F30" s="46">
        <f>C30*E30</f>
        <v>0</v>
      </c>
    </row>
    <row r="31" spans="1:6" x14ac:dyDescent="0.2">
      <c r="A31" s="117"/>
      <c r="B31" s="52"/>
      <c r="C31" s="63"/>
      <c r="D31" s="29"/>
      <c r="E31" s="46"/>
      <c r="F31" s="47"/>
    </row>
    <row r="32" spans="1:6" x14ac:dyDescent="0.2">
      <c r="A32" s="118"/>
      <c r="B32" s="83"/>
      <c r="C32" s="67"/>
      <c r="D32" s="61"/>
      <c r="E32" s="60"/>
      <c r="F32" s="60"/>
    </row>
    <row r="33" spans="1:6" x14ac:dyDescent="0.2">
      <c r="A33" s="117">
        <f>COUNT($A$7:A29)+1</f>
        <v>6</v>
      </c>
      <c r="B33" s="51" t="s">
        <v>17</v>
      </c>
      <c r="C33" s="63"/>
      <c r="D33" s="29"/>
      <c r="E33" s="46"/>
      <c r="F33" s="47"/>
    </row>
    <row r="34" spans="1:6" ht="63.75" x14ac:dyDescent="0.2">
      <c r="A34" s="117"/>
      <c r="B34" s="52" t="s">
        <v>73</v>
      </c>
      <c r="C34" s="63"/>
      <c r="D34" s="29"/>
      <c r="E34" s="46"/>
      <c r="F34" s="47"/>
    </row>
    <row r="35" spans="1:6" ht="14.25" x14ac:dyDescent="0.2">
      <c r="A35" s="117"/>
      <c r="B35" s="52"/>
      <c r="C35" s="45">
        <v>1</v>
      </c>
      <c r="D35" s="29" t="s">
        <v>61</v>
      </c>
      <c r="E35" s="58"/>
      <c r="F35" s="46">
        <f>C35*E35</f>
        <v>0</v>
      </c>
    </row>
    <row r="36" spans="1:6" x14ac:dyDescent="0.2">
      <c r="A36" s="119"/>
      <c r="B36" s="84"/>
      <c r="C36" s="64"/>
      <c r="D36" s="65"/>
      <c r="E36" s="46"/>
      <c r="F36" s="80"/>
    </row>
    <row r="37" spans="1:6" x14ac:dyDescent="0.2">
      <c r="A37" s="118"/>
      <c r="B37" s="83"/>
      <c r="C37" s="67"/>
      <c r="D37" s="61"/>
      <c r="E37" s="60"/>
      <c r="F37" s="60"/>
    </row>
    <row r="38" spans="1:6" x14ac:dyDescent="0.2">
      <c r="A38" s="117">
        <f>COUNT($A$7:A34)+1</f>
        <v>7</v>
      </c>
      <c r="B38" s="51" t="s">
        <v>18</v>
      </c>
      <c r="C38" s="63"/>
      <c r="D38" s="29"/>
      <c r="E38" s="46"/>
      <c r="F38" s="47"/>
    </row>
    <row r="39" spans="1:6" ht="51" x14ac:dyDescent="0.2">
      <c r="A39" s="117"/>
      <c r="B39" s="52" t="s">
        <v>74</v>
      </c>
      <c r="C39" s="63"/>
      <c r="D39" s="29"/>
      <c r="E39" s="46"/>
      <c r="F39" s="47"/>
    </row>
    <row r="40" spans="1:6" ht="14.25" x14ac:dyDescent="0.2">
      <c r="A40" s="117"/>
      <c r="B40" s="52"/>
      <c r="C40" s="45">
        <v>1</v>
      </c>
      <c r="D40" s="29" t="s">
        <v>61</v>
      </c>
      <c r="E40" s="58"/>
      <c r="F40" s="46">
        <f>C40*E40</f>
        <v>0</v>
      </c>
    </row>
    <row r="41" spans="1:6" x14ac:dyDescent="0.2">
      <c r="A41" s="119"/>
      <c r="B41" s="84"/>
      <c r="C41" s="64"/>
      <c r="D41" s="65"/>
      <c r="E41" s="46"/>
      <c r="F41" s="66"/>
    </row>
    <row r="42" spans="1:6" x14ac:dyDescent="0.2">
      <c r="A42" s="121"/>
      <c r="B42" s="88"/>
      <c r="C42" s="67"/>
      <c r="D42" s="89"/>
      <c r="E42" s="60"/>
      <c r="F42" s="90"/>
    </row>
    <row r="43" spans="1:6" x14ac:dyDescent="0.2">
      <c r="A43" s="117">
        <f>COUNT($A$7:A42)+1</f>
        <v>8</v>
      </c>
      <c r="B43" s="51" t="s">
        <v>15</v>
      </c>
      <c r="C43" s="63"/>
      <c r="D43" s="29"/>
      <c r="E43" s="46"/>
      <c r="F43" s="47"/>
    </row>
    <row r="44" spans="1:6" ht="38.25" x14ac:dyDescent="0.2">
      <c r="A44" s="117"/>
      <c r="B44" s="52" t="s">
        <v>163</v>
      </c>
      <c r="C44" s="63"/>
      <c r="D44" s="29"/>
      <c r="E44" s="46"/>
      <c r="F44" s="47"/>
    </row>
    <row r="45" spans="1:6" x14ac:dyDescent="0.2">
      <c r="A45" s="117"/>
      <c r="B45" s="52"/>
      <c r="C45" s="45">
        <v>1</v>
      </c>
      <c r="D45" s="29" t="s">
        <v>1</v>
      </c>
      <c r="E45" s="58"/>
      <c r="F45" s="46">
        <f>C45*E45</f>
        <v>0</v>
      </c>
    </row>
    <row r="46" spans="1:6" x14ac:dyDescent="0.2">
      <c r="A46" s="117"/>
      <c r="B46" s="52"/>
      <c r="C46" s="63"/>
      <c r="D46" s="29"/>
      <c r="E46" s="46"/>
      <c r="F46" s="46"/>
    </row>
    <row r="47" spans="1:6" x14ac:dyDescent="0.2">
      <c r="A47" s="118"/>
      <c r="B47" s="83"/>
      <c r="C47" s="83"/>
      <c r="D47" s="83"/>
      <c r="E47" s="60"/>
      <c r="F47" s="83"/>
    </row>
    <row r="48" spans="1:6" x14ac:dyDescent="0.2">
      <c r="A48" s="117">
        <f>COUNT($A$7:A47)+1</f>
        <v>9</v>
      </c>
      <c r="B48" s="51" t="s">
        <v>181</v>
      </c>
      <c r="C48" s="63"/>
      <c r="D48" s="29"/>
      <c r="E48" s="46"/>
      <c r="F48" s="46"/>
    </row>
    <row r="49" spans="1:6" ht="38.25" x14ac:dyDescent="0.2">
      <c r="A49" s="117"/>
      <c r="B49" s="52" t="s">
        <v>182</v>
      </c>
      <c r="C49" s="63"/>
      <c r="D49" s="29"/>
      <c r="E49" s="46"/>
      <c r="F49" s="46"/>
    </row>
    <row r="50" spans="1:6" ht="14.25" x14ac:dyDescent="0.2">
      <c r="A50" s="117"/>
      <c r="B50" s="52"/>
      <c r="C50" s="45">
        <v>1</v>
      </c>
      <c r="D50" s="29" t="s">
        <v>56</v>
      </c>
      <c r="E50" s="58"/>
      <c r="F50" s="46">
        <f>+E50*C50</f>
        <v>0</v>
      </c>
    </row>
    <row r="51" spans="1:6" x14ac:dyDescent="0.2">
      <c r="A51" s="117"/>
      <c r="B51" s="52"/>
      <c r="C51" s="63"/>
      <c r="D51" s="29"/>
      <c r="E51" s="46"/>
      <c r="F51" s="46"/>
    </row>
    <row r="52" spans="1:6" x14ac:dyDescent="0.2">
      <c r="A52" s="118"/>
      <c r="B52" s="83"/>
      <c r="C52" s="67"/>
      <c r="D52" s="91"/>
      <c r="E52" s="60"/>
      <c r="F52" s="92"/>
    </row>
    <row r="53" spans="1:6" x14ac:dyDescent="0.2">
      <c r="A53" s="117">
        <f>COUNT($A$7:A52)+1</f>
        <v>10</v>
      </c>
      <c r="B53" s="51" t="s">
        <v>75</v>
      </c>
      <c r="C53" s="63"/>
      <c r="D53" s="48"/>
      <c r="E53" s="49"/>
      <c r="F53" s="49"/>
    </row>
    <row r="54" spans="1:6" ht="51" x14ac:dyDescent="0.2">
      <c r="A54" s="117"/>
      <c r="B54" s="52" t="s">
        <v>164</v>
      </c>
      <c r="C54" s="63"/>
      <c r="D54" s="48"/>
      <c r="E54" s="49"/>
      <c r="F54" s="49"/>
    </row>
    <row r="55" spans="1:6" x14ac:dyDescent="0.2">
      <c r="A55" s="117"/>
      <c r="B55" s="52"/>
      <c r="C55" s="45">
        <v>1</v>
      </c>
      <c r="D55" s="48" t="s">
        <v>76</v>
      </c>
      <c r="E55" s="58"/>
      <c r="F55" s="49">
        <f>+E55*C55</f>
        <v>0</v>
      </c>
    </row>
    <row r="56" spans="1:6" x14ac:dyDescent="0.2">
      <c r="A56" s="119"/>
      <c r="B56" s="84"/>
      <c r="C56" s="64"/>
      <c r="D56" s="93"/>
      <c r="E56" s="49"/>
      <c r="F56" s="94"/>
    </row>
    <row r="57" spans="1:6" x14ac:dyDescent="0.2">
      <c r="A57" s="118"/>
      <c r="B57" s="83"/>
      <c r="C57" s="67"/>
      <c r="D57" s="61"/>
      <c r="E57" s="60"/>
      <c r="F57" s="60"/>
    </row>
    <row r="58" spans="1:6" x14ac:dyDescent="0.2">
      <c r="A58" s="117">
        <f>COUNT($A$7:A57)+1</f>
        <v>11</v>
      </c>
      <c r="B58" s="51" t="s">
        <v>19</v>
      </c>
      <c r="C58" s="63"/>
      <c r="D58" s="29"/>
      <c r="E58" s="46"/>
      <c r="F58" s="47"/>
    </row>
    <row r="59" spans="1:6" ht="63.75" x14ac:dyDescent="0.2">
      <c r="A59" s="117"/>
      <c r="B59" s="52" t="s">
        <v>165</v>
      </c>
      <c r="C59" s="63"/>
      <c r="D59" s="29"/>
      <c r="E59" s="46"/>
      <c r="F59" s="47"/>
    </row>
    <row r="60" spans="1:6" ht="14.25" x14ac:dyDescent="0.2">
      <c r="A60" s="117"/>
      <c r="B60" s="52"/>
      <c r="C60" s="45">
        <v>1</v>
      </c>
      <c r="D60" s="29" t="s">
        <v>56</v>
      </c>
      <c r="E60" s="58"/>
      <c r="F60" s="46">
        <f>C60*E60</f>
        <v>0</v>
      </c>
    </row>
    <row r="61" spans="1:6" x14ac:dyDescent="0.2">
      <c r="A61" s="119"/>
      <c r="B61" s="84"/>
      <c r="C61" s="64"/>
      <c r="D61" s="65"/>
      <c r="E61" s="46"/>
      <c r="F61" s="66"/>
    </row>
    <row r="62" spans="1:6" x14ac:dyDescent="0.2">
      <c r="A62" s="118"/>
      <c r="B62" s="83"/>
      <c r="C62" s="67"/>
      <c r="D62" s="61"/>
      <c r="E62" s="60"/>
      <c r="F62" s="60"/>
    </row>
    <row r="63" spans="1:6" ht="25.5" x14ac:dyDescent="0.2">
      <c r="A63" s="117">
        <f>COUNT($A$7:A62)+1</f>
        <v>12</v>
      </c>
      <c r="B63" s="51" t="s">
        <v>77</v>
      </c>
      <c r="C63" s="63"/>
      <c r="D63" s="29"/>
      <c r="E63" s="46"/>
      <c r="F63" s="46"/>
    </row>
    <row r="64" spans="1:6" ht="63.75" x14ac:dyDescent="0.2">
      <c r="A64" s="117"/>
      <c r="B64" s="52" t="s">
        <v>78</v>
      </c>
      <c r="C64" s="63"/>
      <c r="D64" s="29"/>
      <c r="E64" s="46"/>
      <c r="F64" s="47"/>
    </row>
    <row r="65" spans="1:6" ht="14.25" x14ac:dyDescent="0.2">
      <c r="A65" s="117"/>
      <c r="B65" s="52"/>
      <c r="C65" s="45">
        <v>20</v>
      </c>
      <c r="D65" s="29" t="s">
        <v>62</v>
      </c>
      <c r="E65" s="58"/>
      <c r="F65" s="46">
        <f>C65*E65</f>
        <v>0</v>
      </c>
    </row>
    <row r="66" spans="1:6" x14ac:dyDescent="0.2">
      <c r="A66" s="119"/>
      <c r="B66" s="84"/>
      <c r="C66" s="64"/>
      <c r="D66" s="65"/>
      <c r="E66" s="46"/>
      <c r="F66" s="66"/>
    </row>
    <row r="67" spans="1:6" x14ac:dyDescent="0.2">
      <c r="A67" s="117"/>
      <c r="B67" s="52"/>
      <c r="C67" s="63"/>
      <c r="D67" s="29"/>
      <c r="E67" s="60"/>
      <c r="F67" s="46"/>
    </row>
    <row r="68" spans="1:6" ht="25.5" x14ac:dyDescent="0.2">
      <c r="A68" s="117">
        <f>COUNT($A$7:A67)+1</f>
        <v>13</v>
      </c>
      <c r="B68" s="51" t="s">
        <v>79</v>
      </c>
      <c r="C68" s="63"/>
      <c r="D68" s="29"/>
      <c r="E68" s="46"/>
      <c r="F68" s="46"/>
    </row>
    <row r="69" spans="1:6" ht="76.5" x14ac:dyDescent="0.2">
      <c r="A69" s="117"/>
      <c r="B69" s="52" t="s">
        <v>80</v>
      </c>
      <c r="C69" s="63"/>
      <c r="D69" s="29"/>
      <c r="E69" s="46"/>
      <c r="F69" s="47"/>
    </row>
    <row r="70" spans="1:6" ht="14.25" x14ac:dyDescent="0.2">
      <c r="A70" s="117"/>
      <c r="B70" s="52"/>
      <c r="C70" s="45">
        <v>20</v>
      </c>
      <c r="D70" s="29" t="s">
        <v>62</v>
      </c>
      <c r="E70" s="58"/>
      <c r="F70" s="46">
        <f>C70*E70</f>
        <v>0</v>
      </c>
    </row>
    <row r="71" spans="1:6" x14ac:dyDescent="0.2">
      <c r="A71" s="119"/>
      <c r="B71" s="96"/>
      <c r="C71" s="64"/>
      <c r="D71" s="65"/>
      <c r="E71" s="46"/>
      <c r="F71" s="66"/>
    </row>
    <row r="72" spans="1:6" x14ac:dyDescent="0.2">
      <c r="A72" s="118"/>
      <c r="B72" s="83"/>
      <c r="C72" s="67"/>
      <c r="D72" s="61"/>
      <c r="E72" s="60"/>
      <c r="F72" s="60"/>
    </row>
    <row r="73" spans="1:6" ht="25.5" x14ac:dyDescent="0.2">
      <c r="A73" s="117">
        <f>COUNT($A$7:A72)+1</f>
        <v>14</v>
      </c>
      <c r="B73" s="51" t="s">
        <v>81</v>
      </c>
      <c r="C73" s="63"/>
      <c r="D73" s="29"/>
      <c r="E73" s="46"/>
      <c r="F73" s="47"/>
    </row>
    <row r="74" spans="1:6" ht="63.75" x14ac:dyDescent="0.2">
      <c r="A74" s="117"/>
      <c r="B74" s="52" t="s">
        <v>82</v>
      </c>
      <c r="C74" s="63"/>
      <c r="D74" s="29"/>
      <c r="E74" s="46"/>
      <c r="F74" s="47"/>
    </row>
    <row r="75" spans="1:6" ht="14.25" x14ac:dyDescent="0.2">
      <c r="A75" s="117"/>
      <c r="B75" s="95"/>
      <c r="C75" s="45">
        <v>1</v>
      </c>
      <c r="D75" s="29" t="s">
        <v>62</v>
      </c>
      <c r="E75" s="58"/>
      <c r="F75" s="46">
        <f>C75*E75</f>
        <v>0</v>
      </c>
    </row>
    <row r="76" spans="1:6" x14ac:dyDescent="0.2">
      <c r="A76" s="119"/>
      <c r="B76" s="96"/>
      <c r="C76" s="64"/>
      <c r="D76" s="65"/>
      <c r="E76" s="46"/>
      <c r="F76" s="66"/>
    </row>
    <row r="77" spans="1:6" x14ac:dyDescent="0.2">
      <c r="A77" s="117"/>
      <c r="B77" s="95"/>
      <c r="C77" s="63"/>
      <c r="D77" s="29"/>
      <c r="E77" s="60"/>
      <c r="F77" s="46"/>
    </row>
    <row r="78" spans="1:6" x14ac:dyDescent="0.2">
      <c r="A78" s="147">
        <f>COUNT($A$7:A77)+1</f>
        <v>15</v>
      </c>
      <c r="B78" s="51" t="s">
        <v>196</v>
      </c>
      <c r="C78" s="63"/>
      <c r="D78" s="29"/>
      <c r="E78" s="46"/>
      <c r="F78" s="47"/>
    </row>
    <row r="79" spans="1:6" ht="51" x14ac:dyDescent="0.2">
      <c r="A79" s="120"/>
      <c r="B79" s="52" t="s">
        <v>197</v>
      </c>
      <c r="C79" s="63"/>
      <c r="D79" s="29"/>
      <c r="E79" s="46"/>
      <c r="F79" s="47"/>
    </row>
    <row r="80" spans="1:6" ht="14.25" x14ac:dyDescent="0.2">
      <c r="A80" s="117"/>
      <c r="B80" s="52"/>
      <c r="C80" s="45">
        <v>1</v>
      </c>
      <c r="D80" s="29" t="s">
        <v>61</v>
      </c>
      <c r="E80" s="58"/>
      <c r="F80" s="46">
        <f>C80*E80</f>
        <v>0</v>
      </c>
    </row>
    <row r="81" spans="1:6" x14ac:dyDescent="0.2">
      <c r="A81" s="119"/>
      <c r="B81" s="84"/>
      <c r="C81" s="64"/>
      <c r="D81" s="65"/>
      <c r="E81" s="46"/>
      <c r="F81" s="66"/>
    </row>
    <row r="82" spans="1:6" x14ac:dyDescent="0.2">
      <c r="A82" s="117"/>
      <c r="B82" s="52"/>
      <c r="C82" s="63"/>
      <c r="D82" s="29"/>
      <c r="E82" s="60"/>
      <c r="F82" s="46"/>
    </row>
    <row r="83" spans="1:6" x14ac:dyDescent="0.2">
      <c r="A83" s="147">
        <f>COUNT($A$7:A82)+1</f>
        <v>16</v>
      </c>
      <c r="B83" s="51" t="s">
        <v>198</v>
      </c>
      <c r="C83" s="63"/>
      <c r="D83" s="29"/>
      <c r="E83" s="46"/>
      <c r="F83" s="47"/>
    </row>
    <row r="84" spans="1:6" ht="63.75" x14ac:dyDescent="0.2">
      <c r="A84" s="120"/>
      <c r="B84" s="52" t="s">
        <v>199</v>
      </c>
      <c r="C84" s="63"/>
      <c r="D84" s="29"/>
      <c r="E84" s="46"/>
      <c r="F84" s="47"/>
    </row>
    <row r="85" spans="1:6" ht="14.25" x14ac:dyDescent="0.2">
      <c r="A85" s="117"/>
      <c r="B85" s="52"/>
      <c r="C85" s="45">
        <v>1</v>
      </c>
      <c r="D85" s="29" t="s">
        <v>61</v>
      </c>
      <c r="E85" s="58"/>
      <c r="F85" s="46">
        <f>C85*E85</f>
        <v>0</v>
      </c>
    </row>
    <row r="86" spans="1:6" x14ac:dyDescent="0.2">
      <c r="A86" s="119"/>
      <c r="B86" s="84"/>
      <c r="C86" s="64"/>
      <c r="D86" s="65"/>
      <c r="E86" s="46"/>
      <c r="F86" s="66"/>
    </row>
    <row r="87" spans="1:6" x14ac:dyDescent="0.2">
      <c r="A87" s="118"/>
      <c r="B87" s="97"/>
      <c r="C87" s="67"/>
      <c r="D87" s="61"/>
      <c r="E87" s="60"/>
      <c r="F87" s="62"/>
    </row>
    <row r="88" spans="1:6" x14ac:dyDescent="0.2">
      <c r="A88" s="117">
        <f>COUNT($A$7:A87)+1</f>
        <v>17</v>
      </c>
      <c r="B88" s="51" t="s">
        <v>23</v>
      </c>
      <c r="C88" s="63"/>
      <c r="D88" s="29"/>
      <c r="E88" s="46"/>
      <c r="F88" s="47"/>
    </row>
    <row r="89" spans="1:6" ht="76.5" x14ac:dyDescent="0.2">
      <c r="A89" s="117"/>
      <c r="B89" s="52" t="s">
        <v>83</v>
      </c>
      <c r="C89" s="63"/>
      <c r="D89" s="29"/>
      <c r="E89" s="46"/>
      <c r="F89" s="47"/>
    </row>
    <row r="90" spans="1:6" ht="14.25" x14ac:dyDescent="0.2">
      <c r="A90" s="117"/>
      <c r="B90" s="51"/>
      <c r="C90" s="45">
        <v>1</v>
      </c>
      <c r="D90" s="29" t="s">
        <v>62</v>
      </c>
      <c r="E90" s="58"/>
      <c r="F90" s="46">
        <f>C90*E90</f>
        <v>0</v>
      </c>
    </row>
    <row r="91" spans="1:6" x14ac:dyDescent="0.2">
      <c r="A91" s="119"/>
      <c r="B91" s="98"/>
      <c r="C91" s="64"/>
      <c r="D91" s="65"/>
      <c r="E91" s="46"/>
      <c r="F91" s="66"/>
    </row>
    <row r="92" spans="1:6" x14ac:dyDescent="0.2">
      <c r="A92" s="117"/>
      <c r="B92" s="51"/>
      <c r="C92" s="63"/>
      <c r="D92" s="29"/>
      <c r="E92" s="60"/>
      <c r="F92" s="46"/>
    </row>
    <row r="93" spans="1:6" x14ac:dyDescent="0.2">
      <c r="A93" s="117">
        <f>COUNT($A$7:A92)+1</f>
        <v>18</v>
      </c>
      <c r="B93" s="51" t="s">
        <v>183</v>
      </c>
      <c r="C93" s="63"/>
      <c r="D93" s="29"/>
      <c r="E93" s="46"/>
      <c r="F93" s="46"/>
    </row>
    <row r="94" spans="1:6" ht="127.5" x14ac:dyDescent="0.2">
      <c r="A94" s="117"/>
      <c r="B94" s="52" t="s">
        <v>184</v>
      </c>
      <c r="C94" s="63"/>
      <c r="D94" s="29"/>
      <c r="E94" s="46"/>
      <c r="F94" s="46"/>
    </row>
    <row r="95" spans="1:6" ht="14.25" x14ac:dyDescent="0.2">
      <c r="A95" s="117"/>
      <c r="B95" s="51"/>
      <c r="C95" s="45">
        <v>1</v>
      </c>
      <c r="D95" s="29" t="s">
        <v>62</v>
      </c>
      <c r="E95" s="58"/>
      <c r="F95" s="46">
        <f>C95*E95</f>
        <v>0</v>
      </c>
    </row>
    <row r="96" spans="1:6" x14ac:dyDescent="0.2">
      <c r="A96" s="117"/>
      <c r="B96" s="51"/>
      <c r="C96" s="63"/>
      <c r="D96" s="29"/>
      <c r="E96" s="46"/>
      <c r="F96" s="46"/>
    </row>
    <row r="97" spans="1:6" x14ac:dyDescent="0.2">
      <c r="A97" s="118"/>
      <c r="B97" s="88"/>
      <c r="C97" s="67"/>
      <c r="D97" s="42"/>
      <c r="E97" s="60"/>
      <c r="F97" s="41"/>
    </row>
    <row r="98" spans="1:6" x14ac:dyDescent="0.2">
      <c r="A98" s="117">
        <f>COUNT($A$7:A97)+1</f>
        <v>19</v>
      </c>
      <c r="B98" s="51" t="s">
        <v>84</v>
      </c>
      <c r="C98" s="63"/>
      <c r="D98" s="29"/>
      <c r="E98" s="46"/>
      <c r="F98" s="47"/>
    </row>
    <row r="99" spans="1:6" ht="89.25" x14ac:dyDescent="0.2">
      <c r="A99" s="117"/>
      <c r="B99" s="52" t="s">
        <v>85</v>
      </c>
      <c r="C99" s="63"/>
      <c r="D99" s="29"/>
      <c r="E99" s="46"/>
      <c r="F99" s="47"/>
    </row>
    <row r="100" spans="1:6" ht="14.25" x14ac:dyDescent="0.2">
      <c r="A100" s="117"/>
      <c r="B100" s="52"/>
      <c r="C100" s="45">
        <v>1</v>
      </c>
      <c r="D100" s="29" t="s">
        <v>62</v>
      </c>
      <c r="E100" s="58"/>
      <c r="F100" s="46">
        <f>C100*E100</f>
        <v>0</v>
      </c>
    </row>
    <row r="101" spans="1:6" x14ac:dyDescent="0.2">
      <c r="A101" s="119"/>
      <c r="B101" s="84"/>
      <c r="C101" s="64"/>
      <c r="D101" s="65"/>
      <c r="E101" s="46"/>
      <c r="F101" s="66"/>
    </row>
    <row r="102" spans="1:6" x14ac:dyDescent="0.2">
      <c r="A102" s="118"/>
      <c r="B102" s="97"/>
      <c r="C102" s="67"/>
      <c r="D102" s="61"/>
      <c r="E102" s="60"/>
      <c r="F102" s="62"/>
    </row>
    <row r="103" spans="1:6" x14ac:dyDescent="0.2">
      <c r="A103" s="117">
        <f>COUNT($A$7:A102)+1</f>
        <v>20</v>
      </c>
      <c r="B103" s="51" t="s">
        <v>86</v>
      </c>
      <c r="C103" s="63"/>
      <c r="D103" s="29"/>
      <c r="E103" s="46"/>
      <c r="F103" s="47"/>
    </row>
    <row r="104" spans="1:6" ht="102" x14ac:dyDescent="0.2">
      <c r="A104" s="117"/>
      <c r="B104" s="52" t="s">
        <v>87</v>
      </c>
      <c r="C104" s="63"/>
      <c r="D104" s="29"/>
      <c r="E104" s="46"/>
      <c r="F104" s="47"/>
    </row>
    <row r="105" spans="1:6" ht="14.25" x14ac:dyDescent="0.2">
      <c r="A105" s="117"/>
      <c r="B105" s="52"/>
      <c r="C105" s="45">
        <v>75</v>
      </c>
      <c r="D105" s="29" t="s">
        <v>62</v>
      </c>
      <c r="E105" s="58"/>
      <c r="F105" s="46">
        <f>C105*E105</f>
        <v>0</v>
      </c>
    </row>
    <row r="106" spans="1:6" x14ac:dyDescent="0.2">
      <c r="A106" s="119"/>
      <c r="B106" s="84"/>
      <c r="C106" s="64"/>
      <c r="D106" s="65"/>
      <c r="E106" s="46"/>
      <c r="F106" s="66"/>
    </row>
    <row r="107" spans="1:6" x14ac:dyDescent="0.2">
      <c r="A107" s="118"/>
      <c r="B107" s="83"/>
      <c r="C107" s="67"/>
      <c r="D107" s="61"/>
      <c r="E107" s="60"/>
      <c r="F107" s="60"/>
    </row>
    <row r="108" spans="1:6" ht="25.5" x14ac:dyDescent="0.2">
      <c r="A108" s="117">
        <f>COUNT($A$7:A107)+1</f>
        <v>21</v>
      </c>
      <c r="B108" s="51" t="s">
        <v>88</v>
      </c>
      <c r="C108" s="63"/>
      <c r="D108" s="29"/>
      <c r="E108" s="46"/>
      <c r="F108" s="47"/>
    </row>
    <row r="109" spans="1:6" ht="102" x14ac:dyDescent="0.2">
      <c r="A109" s="117"/>
      <c r="B109" s="52" t="s">
        <v>89</v>
      </c>
      <c r="C109" s="63"/>
      <c r="D109" s="29"/>
      <c r="E109" s="46"/>
      <c r="F109" s="47"/>
    </row>
    <row r="110" spans="1:6" ht="14.25" x14ac:dyDescent="0.2">
      <c r="A110" s="117"/>
      <c r="B110" s="52"/>
      <c r="C110" s="45">
        <v>1</v>
      </c>
      <c r="D110" s="29" t="s">
        <v>62</v>
      </c>
      <c r="E110" s="58"/>
      <c r="F110" s="46">
        <f>C110*E110</f>
        <v>0</v>
      </c>
    </row>
    <row r="111" spans="1:6" x14ac:dyDescent="0.2">
      <c r="A111" s="119"/>
      <c r="B111" s="84"/>
      <c r="C111" s="64"/>
      <c r="D111" s="65"/>
      <c r="E111" s="46"/>
      <c r="F111" s="66"/>
    </row>
    <row r="112" spans="1:6" x14ac:dyDescent="0.2">
      <c r="A112" s="118"/>
      <c r="B112" s="83"/>
      <c r="C112" s="67"/>
      <c r="D112" s="61"/>
      <c r="E112" s="60"/>
      <c r="F112" s="60"/>
    </row>
    <row r="113" spans="1:6" x14ac:dyDescent="0.2">
      <c r="A113" s="117">
        <f>COUNT($A$7:A112)+1</f>
        <v>22</v>
      </c>
      <c r="B113" s="105" t="s">
        <v>97</v>
      </c>
      <c r="C113" s="63"/>
      <c r="D113" s="29"/>
      <c r="E113" s="46"/>
      <c r="F113" s="47"/>
    </row>
    <row r="114" spans="1:6" ht="76.5" x14ac:dyDescent="0.2">
      <c r="A114" s="117"/>
      <c r="B114" s="52" t="s">
        <v>98</v>
      </c>
      <c r="C114" s="63"/>
      <c r="D114" s="29"/>
      <c r="E114" s="46"/>
      <c r="F114" s="47"/>
    </row>
    <row r="115" spans="1:6" ht="14.25" x14ac:dyDescent="0.2">
      <c r="A115" s="117"/>
      <c r="B115" s="52"/>
      <c r="C115" s="45">
        <v>1</v>
      </c>
      <c r="D115" s="29" t="s">
        <v>62</v>
      </c>
      <c r="E115" s="58"/>
      <c r="F115" s="46">
        <f>C115*E115</f>
        <v>0</v>
      </c>
    </row>
    <row r="116" spans="1:6" x14ac:dyDescent="0.2">
      <c r="A116" s="119"/>
      <c r="B116" s="84"/>
      <c r="C116" s="64"/>
      <c r="D116" s="65"/>
      <c r="E116" s="46"/>
      <c r="F116" s="66"/>
    </row>
    <row r="117" spans="1:6" x14ac:dyDescent="0.2">
      <c r="A117" s="118"/>
      <c r="B117" s="83"/>
      <c r="C117" s="67"/>
      <c r="D117" s="61"/>
      <c r="E117" s="60"/>
      <c r="F117" s="62"/>
    </row>
    <row r="118" spans="1:6" x14ac:dyDescent="0.2">
      <c r="A118" s="117">
        <f>COUNT($A$7:A117)+1</f>
        <v>23</v>
      </c>
      <c r="B118" s="105" t="s">
        <v>141</v>
      </c>
      <c r="C118" s="63"/>
      <c r="D118" s="29"/>
      <c r="E118" s="46"/>
      <c r="F118" s="46"/>
    </row>
    <row r="119" spans="1:6" ht="102" x14ac:dyDescent="0.2">
      <c r="A119" s="117"/>
      <c r="B119" s="52" t="s">
        <v>99</v>
      </c>
      <c r="C119" s="63"/>
      <c r="D119" s="29"/>
      <c r="E119" s="46"/>
      <c r="F119" s="46"/>
    </row>
    <row r="120" spans="1:6" ht="14.25" x14ac:dyDescent="0.2">
      <c r="A120" s="117"/>
      <c r="B120" s="52"/>
      <c r="C120" s="45">
        <v>75</v>
      </c>
      <c r="D120" s="29" t="s">
        <v>62</v>
      </c>
      <c r="E120" s="58"/>
      <c r="F120" s="46">
        <f>C120*E120</f>
        <v>0</v>
      </c>
    </row>
    <row r="121" spans="1:6" x14ac:dyDescent="0.2">
      <c r="A121" s="119"/>
      <c r="B121" s="84"/>
      <c r="C121" s="64"/>
      <c r="D121" s="65"/>
      <c r="E121" s="46"/>
      <c r="F121" s="66"/>
    </row>
    <row r="122" spans="1:6" x14ac:dyDescent="0.2">
      <c r="A122" s="118"/>
      <c r="B122" s="83"/>
      <c r="C122" s="67"/>
      <c r="D122" s="61"/>
      <c r="E122" s="60"/>
      <c r="F122" s="62"/>
    </row>
    <row r="123" spans="1:6" x14ac:dyDescent="0.2">
      <c r="A123" s="117">
        <f>COUNT($A$7:A122)+1</f>
        <v>24</v>
      </c>
      <c r="B123" s="51" t="s">
        <v>26</v>
      </c>
      <c r="C123" s="63"/>
      <c r="D123" s="29"/>
      <c r="E123" s="46"/>
      <c r="F123" s="46"/>
    </row>
    <row r="124" spans="1:6" ht="76.5" x14ac:dyDescent="0.2">
      <c r="A124" s="117"/>
      <c r="B124" s="52" t="s">
        <v>100</v>
      </c>
      <c r="C124" s="63"/>
      <c r="D124" s="29"/>
      <c r="E124" s="46"/>
      <c r="F124" s="46"/>
    </row>
    <row r="125" spans="1:6" ht="14.25" x14ac:dyDescent="0.2">
      <c r="A125" s="117"/>
      <c r="B125" s="52"/>
      <c r="C125" s="45">
        <v>1</v>
      </c>
      <c r="D125" s="29" t="s">
        <v>62</v>
      </c>
      <c r="E125" s="58"/>
      <c r="F125" s="46">
        <f>C125*E125</f>
        <v>0</v>
      </c>
    </row>
    <row r="126" spans="1:6" x14ac:dyDescent="0.2">
      <c r="A126" s="119"/>
      <c r="B126" s="84"/>
      <c r="C126" s="64"/>
      <c r="D126" s="65"/>
      <c r="E126" s="46"/>
      <c r="F126" s="66"/>
    </row>
    <row r="127" spans="1:6" x14ac:dyDescent="0.2">
      <c r="A127" s="118"/>
      <c r="B127" s="83"/>
      <c r="C127" s="67"/>
      <c r="D127" s="61"/>
      <c r="E127" s="60"/>
      <c r="F127" s="62"/>
    </row>
    <row r="128" spans="1:6" x14ac:dyDescent="0.2">
      <c r="A128" s="117">
        <f>COUNT($A$7:A127)+1</f>
        <v>25</v>
      </c>
      <c r="B128" s="51" t="s">
        <v>27</v>
      </c>
      <c r="C128" s="63"/>
      <c r="D128" s="29"/>
      <c r="E128" s="46"/>
      <c r="F128" s="46"/>
    </row>
    <row r="129" spans="1:6" ht="51" x14ac:dyDescent="0.2">
      <c r="A129" s="117"/>
      <c r="B129" s="52" t="s">
        <v>101</v>
      </c>
      <c r="C129" s="63"/>
      <c r="D129" s="29"/>
      <c r="E129" s="46"/>
      <c r="F129" s="46"/>
    </row>
    <row r="130" spans="1:6" ht="14.25" x14ac:dyDescent="0.2">
      <c r="A130" s="122"/>
      <c r="B130" s="52"/>
      <c r="C130" s="45">
        <v>1</v>
      </c>
      <c r="D130" s="29" t="s">
        <v>56</v>
      </c>
      <c r="E130" s="58"/>
      <c r="F130" s="46">
        <f>C130*E130</f>
        <v>0</v>
      </c>
    </row>
    <row r="131" spans="1:6" x14ac:dyDescent="0.2">
      <c r="A131" s="123"/>
      <c r="B131" s="84"/>
      <c r="C131" s="64"/>
      <c r="D131" s="65"/>
      <c r="E131" s="46"/>
      <c r="F131" s="66"/>
    </row>
    <row r="132" spans="1:6" x14ac:dyDescent="0.2">
      <c r="A132" s="124"/>
      <c r="B132" s="83"/>
      <c r="C132" s="67"/>
      <c r="D132" s="61"/>
      <c r="E132" s="60"/>
      <c r="F132" s="60"/>
    </row>
    <row r="133" spans="1:6" x14ac:dyDescent="0.2">
      <c r="A133" s="117">
        <f>COUNT($A$7:A132)+1</f>
        <v>26</v>
      </c>
      <c r="B133" s="51" t="s">
        <v>102</v>
      </c>
      <c r="C133" s="63"/>
      <c r="D133" s="29"/>
      <c r="E133" s="46"/>
      <c r="F133" s="47"/>
    </row>
    <row r="134" spans="1:6" ht="51" x14ac:dyDescent="0.2">
      <c r="A134" s="122"/>
      <c r="B134" s="52" t="s">
        <v>103</v>
      </c>
      <c r="C134" s="63"/>
      <c r="D134" s="29"/>
      <c r="E134" s="46"/>
      <c r="F134" s="47"/>
    </row>
    <row r="135" spans="1:6" ht="14.25" x14ac:dyDescent="0.2">
      <c r="A135" s="122"/>
      <c r="B135" s="52"/>
      <c r="C135" s="45">
        <v>1</v>
      </c>
      <c r="D135" s="29" t="s">
        <v>62</v>
      </c>
      <c r="E135" s="58"/>
      <c r="F135" s="46">
        <f>C135*E135</f>
        <v>0</v>
      </c>
    </row>
    <row r="136" spans="1:6" x14ac:dyDescent="0.2">
      <c r="A136" s="123"/>
      <c r="B136" s="84"/>
      <c r="C136" s="64"/>
      <c r="D136" s="65"/>
      <c r="E136" s="46"/>
      <c r="F136" s="66"/>
    </row>
    <row r="137" spans="1:6" x14ac:dyDescent="0.2">
      <c r="A137" s="124"/>
      <c r="B137" s="83"/>
      <c r="C137" s="67"/>
      <c r="D137" s="61"/>
      <c r="E137" s="60"/>
      <c r="F137" s="60"/>
    </row>
    <row r="138" spans="1:6" x14ac:dyDescent="0.2">
      <c r="A138" s="117">
        <f>COUNT($A$7:A137)+1</f>
        <v>27</v>
      </c>
      <c r="B138" s="51" t="s">
        <v>185</v>
      </c>
      <c r="C138" s="63"/>
      <c r="D138" s="29"/>
      <c r="E138" s="46"/>
      <c r="F138" s="47"/>
    </row>
    <row r="139" spans="1:6" ht="89.25" x14ac:dyDescent="0.2">
      <c r="A139" s="122"/>
      <c r="B139" s="52" t="s">
        <v>152</v>
      </c>
      <c r="C139" s="63"/>
      <c r="D139" s="29"/>
      <c r="E139" s="46"/>
      <c r="F139" s="47"/>
    </row>
    <row r="140" spans="1:6" ht="14.25" x14ac:dyDescent="0.2">
      <c r="A140" s="122"/>
      <c r="B140" s="106" t="s">
        <v>200</v>
      </c>
      <c r="C140" s="45">
        <v>75</v>
      </c>
      <c r="D140" s="48" t="s">
        <v>62</v>
      </c>
      <c r="E140" s="58"/>
      <c r="F140" s="49">
        <f>C140*E140</f>
        <v>0</v>
      </c>
    </row>
    <row r="141" spans="1:6" ht="14.25" x14ac:dyDescent="0.2">
      <c r="A141" s="122"/>
      <c r="B141" s="106" t="s">
        <v>201</v>
      </c>
      <c r="C141" s="45">
        <v>75</v>
      </c>
      <c r="D141" s="48" t="s">
        <v>62</v>
      </c>
      <c r="E141" s="58"/>
      <c r="F141" s="49">
        <f>C141*E141</f>
        <v>0</v>
      </c>
    </row>
    <row r="142" spans="1:6" x14ac:dyDescent="0.2">
      <c r="A142" s="123"/>
      <c r="B142" s="107"/>
      <c r="C142" s="64"/>
      <c r="D142" s="93"/>
      <c r="E142" s="49"/>
      <c r="F142" s="94"/>
    </row>
    <row r="143" spans="1:6" x14ac:dyDescent="0.2">
      <c r="A143" s="124"/>
      <c r="B143" s="83"/>
      <c r="C143" s="67"/>
      <c r="D143" s="61"/>
      <c r="E143" s="60"/>
      <c r="F143" s="92"/>
    </row>
    <row r="144" spans="1:6" x14ac:dyDescent="0.2">
      <c r="A144" s="117">
        <f>COUNT($A$7:A143)+1</f>
        <v>28</v>
      </c>
      <c r="B144" s="51" t="s">
        <v>24</v>
      </c>
      <c r="C144" s="63"/>
      <c r="D144" s="29"/>
      <c r="E144" s="46"/>
      <c r="F144" s="47"/>
    </row>
    <row r="145" spans="1:6" ht="102" x14ac:dyDescent="0.2">
      <c r="A145" s="122"/>
      <c r="B145" s="52" t="s">
        <v>145</v>
      </c>
      <c r="C145" s="63"/>
      <c r="D145" s="29"/>
      <c r="E145" s="46"/>
      <c r="F145" s="47"/>
    </row>
    <row r="146" spans="1:6" ht="14.25" x14ac:dyDescent="0.2">
      <c r="A146" s="122"/>
      <c r="B146" s="52"/>
      <c r="C146" s="45">
        <v>1</v>
      </c>
      <c r="D146" s="29" t="s">
        <v>62</v>
      </c>
      <c r="E146" s="58"/>
      <c r="F146" s="46">
        <f>C146*E146</f>
        <v>0</v>
      </c>
    </row>
    <row r="147" spans="1:6" x14ac:dyDescent="0.2">
      <c r="A147" s="123"/>
      <c r="B147" s="107"/>
      <c r="C147" s="64"/>
      <c r="D147" s="93"/>
      <c r="E147" s="49"/>
      <c r="F147" s="94"/>
    </row>
    <row r="148" spans="1:6" x14ac:dyDescent="0.2">
      <c r="A148" s="124"/>
      <c r="B148" s="83"/>
      <c r="C148" s="67"/>
      <c r="D148" s="61"/>
      <c r="E148" s="60"/>
      <c r="F148" s="60"/>
    </row>
    <row r="149" spans="1:6" x14ac:dyDescent="0.2">
      <c r="A149" s="117">
        <f>COUNT($A$7:A148)+1</f>
        <v>29</v>
      </c>
      <c r="B149" s="51" t="s">
        <v>25</v>
      </c>
      <c r="C149" s="63"/>
      <c r="D149" s="29"/>
      <c r="E149" s="46"/>
      <c r="F149" s="47"/>
    </row>
    <row r="150" spans="1:6" ht="51" x14ac:dyDescent="0.2">
      <c r="A150" s="122"/>
      <c r="B150" s="52" t="s">
        <v>113</v>
      </c>
      <c r="C150" s="63"/>
      <c r="D150" s="29"/>
      <c r="E150" s="46"/>
      <c r="F150" s="47"/>
    </row>
    <row r="151" spans="1:6" ht="14.25" x14ac:dyDescent="0.2">
      <c r="A151" s="122"/>
      <c r="B151" s="52"/>
      <c r="C151" s="45">
        <v>1</v>
      </c>
      <c r="D151" s="29" t="s">
        <v>56</v>
      </c>
      <c r="E151" s="58"/>
      <c r="F151" s="46">
        <f>C151*E151</f>
        <v>0</v>
      </c>
    </row>
    <row r="152" spans="1:6" x14ac:dyDescent="0.2">
      <c r="A152" s="123"/>
      <c r="B152" s="84"/>
      <c r="C152" s="64"/>
      <c r="D152" s="65"/>
      <c r="E152" s="46"/>
      <c r="F152" s="66"/>
    </row>
    <row r="153" spans="1:6" x14ac:dyDescent="0.2">
      <c r="A153" s="124"/>
      <c r="B153" s="83"/>
      <c r="C153" s="67"/>
      <c r="D153" s="61"/>
      <c r="E153" s="60"/>
      <c r="F153" s="60"/>
    </row>
    <row r="154" spans="1:6" x14ac:dyDescent="0.2">
      <c r="A154" s="117">
        <f>COUNT($A$7:A153)+1</f>
        <v>30</v>
      </c>
      <c r="B154" s="51" t="s">
        <v>114</v>
      </c>
      <c r="C154" s="63"/>
      <c r="D154" s="29"/>
      <c r="E154" s="46"/>
      <c r="F154" s="46"/>
    </row>
    <row r="155" spans="1:6" ht="76.5" x14ac:dyDescent="0.2">
      <c r="A155" s="122"/>
      <c r="B155" s="52" t="s">
        <v>115</v>
      </c>
      <c r="C155" s="63"/>
      <c r="D155" s="29"/>
      <c r="E155" s="46"/>
      <c r="F155" s="47"/>
    </row>
    <row r="156" spans="1:6" ht="14.25" x14ac:dyDescent="0.2">
      <c r="A156" s="122"/>
      <c r="B156" s="52"/>
      <c r="C156" s="45">
        <v>1</v>
      </c>
      <c r="D156" s="29" t="s">
        <v>56</v>
      </c>
      <c r="E156" s="58"/>
      <c r="F156" s="46">
        <f>C156*E156</f>
        <v>0</v>
      </c>
    </row>
    <row r="157" spans="1:6" x14ac:dyDescent="0.2">
      <c r="A157" s="123"/>
      <c r="B157" s="84"/>
      <c r="C157" s="64"/>
      <c r="D157" s="65"/>
      <c r="E157" s="46"/>
      <c r="F157" s="66"/>
    </row>
    <row r="158" spans="1:6" x14ac:dyDescent="0.2">
      <c r="A158" s="124"/>
      <c r="B158" s="83"/>
      <c r="C158" s="67"/>
      <c r="D158" s="61"/>
      <c r="E158" s="60"/>
      <c r="F158" s="62"/>
    </row>
    <row r="159" spans="1:6" x14ac:dyDescent="0.2">
      <c r="A159" s="117">
        <f>COUNT($A$7:A158)+1</f>
        <v>31</v>
      </c>
      <c r="B159" s="51" t="s">
        <v>116</v>
      </c>
      <c r="C159" s="63"/>
      <c r="D159" s="29"/>
      <c r="E159" s="46"/>
      <c r="F159" s="46"/>
    </row>
    <row r="160" spans="1:6" ht="89.25" x14ac:dyDescent="0.2">
      <c r="A160" s="122"/>
      <c r="B160" s="52" t="s">
        <v>117</v>
      </c>
      <c r="C160" s="63"/>
      <c r="D160" s="29"/>
      <c r="E160" s="46"/>
      <c r="F160" s="47"/>
    </row>
    <row r="161" spans="1:6" ht="14.25" x14ac:dyDescent="0.2">
      <c r="A161" s="122"/>
      <c r="B161" s="52"/>
      <c r="C161" s="45">
        <v>1</v>
      </c>
      <c r="D161" s="29" t="s">
        <v>56</v>
      </c>
      <c r="E161" s="58"/>
      <c r="F161" s="46">
        <f>C161*E161</f>
        <v>0</v>
      </c>
    </row>
    <row r="162" spans="1:6" x14ac:dyDescent="0.2">
      <c r="A162" s="123"/>
      <c r="B162" s="84"/>
      <c r="C162" s="64"/>
      <c r="D162" s="65"/>
      <c r="E162" s="46"/>
      <c r="F162" s="66"/>
    </row>
    <row r="163" spans="1:6" x14ac:dyDescent="0.2">
      <c r="A163" s="124"/>
      <c r="B163" s="83"/>
      <c r="C163" s="67"/>
      <c r="D163" s="61"/>
      <c r="E163" s="60"/>
      <c r="F163" s="62"/>
    </row>
    <row r="164" spans="1:6" x14ac:dyDescent="0.2">
      <c r="A164" s="117">
        <f>COUNT($A$7:A163)+1</f>
        <v>32</v>
      </c>
      <c r="B164" s="51" t="s">
        <v>53</v>
      </c>
      <c r="C164" s="63"/>
      <c r="D164" s="29"/>
      <c r="E164" s="46"/>
      <c r="F164" s="46"/>
    </row>
    <row r="165" spans="1:6" ht="51" x14ac:dyDescent="0.2">
      <c r="A165" s="122"/>
      <c r="B165" s="52" t="s">
        <v>118</v>
      </c>
      <c r="C165" s="63"/>
      <c r="D165" s="29"/>
      <c r="E165" s="46"/>
      <c r="F165" s="46"/>
    </row>
    <row r="166" spans="1:6" ht="14.25" x14ac:dyDescent="0.2">
      <c r="A166" s="122"/>
      <c r="B166" s="52"/>
      <c r="C166" s="45">
        <v>1</v>
      </c>
      <c r="D166" s="29" t="s">
        <v>56</v>
      </c>
      <c r="E166" s="58"/>
      <c r="F166" s="46">
        <f>C166*E166</f>
        <v>0</v>
      </c>
    </row>
    <row r="167" spans="1:6" x14ac:dyDescent="0.2">
      <c r="A167" s="123"/>
      <c r="B167" s="84"/>
      <c r="C167" s="64"/>
      <c r="D167" s="65"/>
      <c r="E167" s="46"/>
      <c r="F167" s="66"/>
    </row>
    <row r="168" spans="1:6" x14ac:dyDescent="0.2">
      <c r="A168" s="124"/>
      <c r="B168" s="83"/>
      <c r="C168" s="67"/>
      <c r="D168" s="61"/>
      <c r="E168" s="60"/>
      <c r="F168" s="62"/>
    </row>
    <row r="169" spans="1:6" x14ac:dyDescent="0.2">
      <c r="A169" s="117">
        <f>COUNT($A$7:A168)+1</f>
        <v>33</v>
      </c>
      <c r="B169" s="51" t="s">
        <v>34</v>
      </c>
      <c r="C169" s="63"/>
      <c r="D169" s="29"/>
      <c r="E169" s="46"/>
      <c r="F169" s="46"/>
    </row>
    <row r="170" spans="1:6" ht="27" x14ac:dyDescent="0.2">
      <c r="A170" s="122"/>
      <c r="B170" s="52" t="s">
        <v>47</v>
      </c>
      <c r="C170" s="63"/>
      <c r="D170" s="29"/>
      <c r="E170" s="46"/>
      <c r="F170" s="46"/>
    </row>
    <row r="171" spans="1:6" ht="14.25" x14ac:dyDescent="0.2">
      <c r="A171" s="122"/>
      <c r="B171" s="52"/>
      <c r="C171" s="45">
        <v>1</v>
      </c>
      <c r="D171" s="29" t="s">
        <v>62</v>
      </c>
      <c r="E171" s="58"/>
      <c r="F171" s="46">
        <f>C171*E171</f>
        <v>0</v>
      </c>
    </row>
    <row r="172" spans="1:6" x14ac:dyDescent="0.2">
      <c r="A172" s="123"/>
      <c r="B172" s="84"/>
      <c r="C172" s="64"/>
      <c r="D172" s="65"/>
      <c r="E172" s="46"/>
      <c r="F172" s="66"/>
    </row>
    <row r="173" spans="1:6" x14ac:dyDescent="0.2">
      <c r="A173" s="124"/>
      <c r="B173" s="88"/>
      <c r="C173" s="67"/>
      <c r="D173" s="111"/>
      <c r="E173" s="60"/>
      <c r="F173" s="89"/>
    </row>
    <row r="174" spans="1:6" x14ac:dyDescent="0.2">
      <c r="A174" s="117">
        <f>COUNT($A$7:A173)+1</f>
        <v>34</v>
      </c>
      <c r="B174" s="51" t="s">
        <v>35</v>
      </c>
      <c r="C174" s="63"/>
      <c r="D174" s="29"/>
      <c r="E174" s="46"/>
      <c r="F174" s="46"/>
    </row>
    <row r="175" spans="1:6" ht="51" x14ac:dyDescent="0.2">
      <c r="A175" s="122"/>
      <c r="B175" s="52" t="s">
        <v>128</v>
      </c>
      <c r="C175" s="63"/>
      <c r="D175" s="29"/>
      <c r="E175" s="46"/>
      <c r="F175" s="46"/>
    </row>
    <row r="176" spans="1:6" x14ac:dyDescent="0.2">
      <c r="A176" s="122"/>
      <c r="B176" s="52"/>
      <c r="C176" s="45">
        <v>1</v>
      </c>
      <c r="D176" s="29" t="s">
        <v>2</v>
      </c>
      <c r="E176" s="58"/>
      <c r="F176" s="46">
        <f>C176*E176</f>
        <v>0</v>
      </c>
    </row>
    <row r="177" spans="1:6" x14ac:dyDescent="0.2">
      <c r="A177" s="123"/>
      <c r="B177" s="84"/>
      <c r="C177" s="64"/>
      <c r="D177" s="65"/>
      <c r="E177" s="46"/>
      <c r="F177" s="66"/>
    </row>
    <row r="178" spans="1:6" x14ac:dyDescent="0.2">
      <c r="A178" s="124"/>
      <c r="B178" s="83"/>
      <c r="C178" s="67"/>
      <c r="D178" s="61"/>
      <c r="E178" s="60"/>
      <c r="F178" s="60"/>
    </row>
    <row r="179" spans="1:6" ht="25.5" x14ac:dyDescent="0.2">
      <c r="A179" s="117">
        <f>COUNT($A$7:A178)+1</f>
        <v>35</v>
      </c>
      <c r="B179" s="51" t="s">
        <v>186</v>
      </c>
      <c r="C179" s="63"/>
      <c r="D179" s="29"/>
      <c r="E179" s="46"/>
      <c r="F179" s="47"/>
    </row>
    <row r="180" spans="1:6" ht="63.75" x14ac:dyDescent="0.2">
      <c r="A180" s="122"/>
      <c r="B180" s="52" t="s">
        <v>187</v>
      </c>
      <c r="C180" s="63"/>
      <c r="D180" s="29"/>
      <c r="E180" s="46"/>
      <c r="F180" s="47"/>
    </row>
    <row r="181" spans="1:6" ht="14.25" x14ac:dyDescent="0.2">
      <c r="A181" s="122"/>
      <c r="B181" s="52" t="s">
        <v>202</v>
      </c>
      <c r="C181" s="45">
        <v>1</v>
      </c>
      <c r="D181" s="29" t="s">
        <v>56</v>
      </c>
      <c r="E181" s="58"/>
      <c r="F181" s="46">
        <f>+E181*C181</f>
        <v>0</v>
      </c>
    </row>
    <row r="182" spans="1:6" x14ac:dyDescent="0.2">
      <c r="A182" s="123"/>
      <c r="B182" s="84"/>
      <c r="C182" s="64"/>
      <c r="D182" s="65"/>
      <c r="E182" s="46"/>
      <c r="F182" s="66"/>
    </row>
    <row r="183" spans="1:6" x14ac:dyDescent="0.2">
      <c r="A183" s="124"/>
      <c r="B183" s="83"/>
      <c r="C183" s="67"/>
      <c r="D183" s="61"/>
      <c r="E183" s="60"/>
      <c r="F183" s="60"/>
    </row>
    <row r="184" spans="1:6" x14ac:dyDescent="0.2">
      <c r="A184" s="117">
        <f>COUNT($A$7:A183)+1</f>
        <v>36</v>
      </c>
      <c r="B184" s="51" t="s">
        <v>138</v>
      </c>
      <c r="C184" s="63"/>
      <c r="D184" s="29"/>
      <c r="E184" s="46"/>
      <c r="F184" s="47"/>
    </row>
    <row r="185" spans="1:6" ht="76.5" x14ac:dyDescent="0.2">
      <c r="A185" s="122"/>
      <c r="B185" s="52" t="s">
        <v>188</v>
      </c>
      <c r="C185" s="63"/>
      <c r="D185" s="29"/>
      <c r="E185" s="46"/>
      <c r="F185" s="47"/>
    </row>
    <row r="186" spans="1:6" ht="25.5" x14ac:dyDescent="0.2">
      <c r="A186" s="122"/>
      <c r="B186" s="52" t="s">
        <v>176</v>
      </c>
      <c r="C186" s="63">
        <v>15</v>
      </c>
      <c r="D186" s="29" t="s">
        <v>1</v>
      </c>
      <c r="E186" s="58"/>
      <c r="F186" s="46">
        <f t="shared" ref="F186" si="0">C186*E186</f>
        <v>0</v>
      </c>
    </row>
    <row r="187" spans="1:6" x14ac:dyDescent="0.2">
      <c r="A187" s="123"/>
      <c r="B187" s="84"/>
      <c r="C187" s="64"/>
      <c r="D187" s="65"/>
      <c r="E187" s="46"/>
      <c r="F187" s="66"/>
    </row>
    <row r="188" spans="1:6" x14ac:dyDescent="0.2">
      <c r="A188" s="53"/>
      <c r="B188" s="86" t="s">
        <v>3</v>
      </c>
      <c r="C188" s="54"/>
      <c r="D188" s="55"/>
      <c r="E188" s="184" t="s">
        <v>60</v>
      </c>
      <c r="F188" s="56">
        <f>SUM(F9:F187)</f>
        <v>3750</v>
      </c>
    </row>
    <row r="189" spans="1:6" x14ac:dyDescent="0.2">
      <c r="A189" s="139"/>
      <c r="B189" s="140"/>
      <c r="C189" s="141"/>
      <c r="D189" s="142"/>
      <c r="E189" s="143"/>
      <c r="F189" s="143"/>
    </row>
    <row r="191" spans="1:6" x14ac:dyDescent="0.2">
      <c r="B191" s="81"/>
    </row>
    <row r="192" spans="1:6" x14ac:dyDescent="0.2">
      <c r="B192" s="144"/>
    </row>
  </sheetData>
  <sheetProtection password="CF65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d.o.o.&amp;RJPE-SIR-135/22</oddHeader>
    <oddFooter>&amp;C&amp;P / &amp;N</oddFooter>
  </headerFooter>
  <rowBreaks count="8" manualBreakCount="8">
    <brk id="16" max="5" man="1"/>
    <brk id="36" max="5" man="1"/>
    <brk id="66" max="5" man="1"/>
    <brk id="91" max="5" man="1"/>
    <brk id="111" max="5" man="1"/>
    <brk id="136" max="5" man="1"/>
    <brk id="157" max="5" man="1"/>
    <brk id="18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16</vt:i4>
      </vt:variant>
      <vt:variant>
        <vt:lpstr>Imenovani obsegi</vt:lpstr>
      </vt:variant>
      <vt:variant>
        <vt:i4>29</vt:i4>
      </vt:variant>
    </vt:vector>
  </HeadingPairs>
  <TitlesOfParts>
    <vt:vector size="45" baseType="lpstr">
      <vt:lpstr>Skupna rekapitulacija</vt:lpstr>
      <vt:lpstr>Rekapitulacija_GD</vt:lpstr>
      <vt:lpstr>N-10700_GD</vt:lpstr>
      <vt:lpstr>N-10701_GD</vt:lpstr>
      <vt:lpstr>N-10702_GD</vt:lpstr>
      <vt:lpstr>N-10703_GD</vt:lpstr>
      <vt:lpstr>N-10704_GD</vt:lpstr>
      <vt:lpstr>N-10705_GD</vt:lpstr>
      <vt:lpstr>PRIKL. SON_PE 32_GD</vt:lpstr>
      <vt:lpstr>SP 10706_GD</vt:lpstr>
      <vt:lpstr>PRIKLJUČKI TIP 1 PE 32_GD</vt:lpstr>
      <vt:lpstr>PRIKLJUČKI TIP 1 PE 32 KPL</vt:lpstr>
      <vt:lpstr>Rekapitulacija_GD (2)</vt:lpstr>
      <vt:lpstr>N-28014_GD</vt:lpstr>
      <vt:lpstr>PRIKL. SON_PE 32_GD (2)</vt:lpstr>
      <vt:lpstr>PRIKL. SON_PE 63_GD</vt:lpstr>
      <vt:lpstr>'N-10700_GD'!Področje_tiskanja</vt:lpstr>
      <vt:lpstr>'N-10701_GD'!Področje_tiskanja</vt:lpstr>
      <vt:lpstr>'N-10702_GD'!Področje_tiskanja</vt:lpstr>
      <vt:lpstr>'N-10703_GD'!Področje_tiskanja</vt:lpstr>
      <vt:lpstr>'N-10704_GD'!Področje_tiskanja</vt:lpstr>
      <vt:lpstr>'N-10705_GD'!Področje_tiskanja</vt:lpstr>
      <vt:lpstr>'N-28014_GD'!Področje_tiskanja</vt:lpstr>
      <vt:lpstr>'PRIKL. SON_PE 32_GD'!Področje_tiskanja</vt:lpstr>
      <vt:lpstr>'PRIKL. SON_PE 32_GD (2)'!Področje_tiskanja</vt:lpstr>
      <vt:lpstr>'PRIKL. SON_PE 63_GD'!Področje_tiskanja</vt:lpstr>
      <vt:lpstr>'PRIKLJUČKI TIP 1 PE 32 KPL'!Področje_tiskanja</vt:lpstr>
      <vt:lpstr>'PRIKLJUČKI TIP 1 PE 32_GD'!Področje_tiskanja</vt:lpstr>
      <vt:lpstr>Rekapitulacija_GD!Področje_tiskanja</vt:lpstr>
      <vt:lpstr>'Rekapitulacija_GD (2)'!Področje_tiskanja</vt:lpstr>
      <vt:lpstr>'Skupna rekapitulacija'!Področje_tiskanja</vt:lpstr>
      <vt:lpstr>'SP 10706_GD'!Področje_tiskanja</vt:lpstr>
      <vt:lpstr>'N-10700_GD'!Tiskanje_naslovov</vt:lpstr>
      <vt:lpstr>'N-10701_GD'!Tiskanje_naslovov</vt:lpstr>
      <vt:lpstr>'N-10702_GD'!Tiskanje_naslovov</vt:lpstr>
      <vt:lpstr>'N-10703_GD'!Tiskanje_naslovov</vt:lpstr>
      <vt:lpstr>'N-10704_GD'!Tiskanje_naslovov</vt:lpstr>
      <vt:lpstr>'N-10705_GD'!Tiskanje_naslovov</vt:lpstr>
      <vt:lpstr>'N-28014_GD'!Tiskanje_naslovov</vt:lpstr>
      <vt:lpstr>'PRIKL. SON_PE 32_GD'!Tiskanje_naslovov</vt:lpstr>
      <vt:lpstr>'PRIKL. SON_PE 32_GD (2)'!Tiskanje_naslovov</vt:lpstr>
      <vt:lpstr>'PRIKL. SON_PE 63_GD'!Tiskanje_naslovov</vt:lpstr>
      <vt:lpstr>'PRIKLJUČKI TIP 1 PE 32 KPL'!Tiskanje_naslovov</vt:lpstr>
      <vt:lpstr>'PRIKLJUČKI TIP 1 PE 32_GD'!Tiskanje_naslovov</vt:lpstr>
      <vt:lpstr>'SP 10706_GD'!Tiskanje_naslovov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test</cp:lastModifiedBy>
  <cp:lastPrinted>2022-07-07T06:41:13Z</cp:lastPrinted>
  <dcterms:created xsi:type="dcterms:W3CDTF">1999-05-03T05:58:28Z</dcterms:created>
  <dcterms:modified xsi:type="dcterms:W3CDTF">2022-07-14T07:23:25Z</dcterms:modified>
</cp:coreProperties>
</file>